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90" firstSheet="1" activeTab="3"/>
  </bookViews>
  <sheets>
    <sheet name="_CIQHiddenCacheSheet" sheetId="1" state="veryHidden" r:id="rId1"/>
    <sheet name="User Guide" sheetId="2" r:id="rId2"/>
    <sheet name="US Institution FASB IPEDS" sheetId="3" r:id="rId3"/>
    <sheet name="US Institution GASB IPEDS" sheetId="4" r:id="rId4"/>
    <sheet name="Glossary" sheetId="5" r:id="rId5"/>
  </sheets>
  <definedNames>
    <definedName name="_xlfn.IFERROR" hidden="1">#NAME?</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43930.8847222222</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2">'US Institution FASB IPEDS'!$A$1:$K$100</definedName>
    <definedName name="_xlnm.Print_Area" localSheetId="3">'US Institution GASB IPEDS'!$A$1:$J$107</definedName>
  </definedNames>
  <calcPr fullCalcOnLoad="1"/>
</workbook>
</file>

<file path=xl/sharedStrings.xml><?xml version="1.0" encoding="utf-8"?>
<sst xmlns="http://schemas.openxmlformats.org/spreadsheetml/2006/main" count="498" uniqueCount="208">
  <si>
    <t>Expenses:</t>
  </si>
  <si>
    <t>Instruction -</t>
  </si>
  <si>
    <t>Student services -</t>
  </si>
  <si>
    <t>Sales and services of educational activities</t>
  </si>
  <si>
    <t>Independent operations revenue</t>
  </si>
  <si>
    <t>Institutional support -</t>
  </si>
  <si>
    <t>Auxiliary enterprises -</t>
  </si>
  <si>
    <t>Hospital services -</t>
  </si>
  <si>
    <t>Independent operations -</t>
  </si>
  <si>
    <t>-</t>
  </si>
  <si>
    <t>Revenue from Grants &amp; Contracts are limited to those derived from College or University research projects and other services which might be discontinued in the event of interruption to College or University operations.</t>
  </si>
  <si>
    <t>Part</t>
  </si>
  <si>
    <t>D</t>
  </si>
  <si>
    <t>01</t>
  </si>
  <si>
    <t>05</t>
  </si>
  <si>
    <t>06</t>
  </si>
  <si>
    <t>07</t>
  </si>
  <si>
    <t>09</t>
  </si>
  <si>
    <t>11</t>
  </si>
  <si>
    <t>12</t>
  </si>
  <si>
    <t>14</t>
  </si>
  <si>
    <t>13</t>
  </si>
  <si>
    <t>Research -</t>
  </si>
  <si>
    <t>Tuition and fees</t>
  </si>
  <si>
    <t>Name of Institution</t>
  </si>
  <si>
    <t>Academic support -</t>
  </si>
  <si>
    <t>Notes:</t>
  </si>
  <si>
    <t>01 / 2</t>
  </si>
  <si>
    <t>02 / 2</t>
  </si>
  <si>
    <t>03 / 2</t>
  </si>
  <si>
    <t>05 / 2</t>
  </si>
  <si>
    <t>06 / 2</t>
  </si>
  <si>
    <t>07 / 2</t>
  </si>
  <si>
    <t>10 / 1</t>
  </si>
  <si>
    <t>10 / 2</t>
  </si>
  <si>
    <t>11 / 2</t>
  </si>
  <si>
    <t>08 / 2</t>
  </si>
  <si>
    <t>12 / 2</t>
  </si>
  <si>
    <t>The reporting workbook is designed to separate the income/expense stream of College or University operations from the College's or University's endowment and investment income/expense stream. The latter are an income/expense stream independent of the College's or University's educational mission.</t>
  </si>
  <si>
    <t>Sales and services of auxiliary enterprises may be entered directly from FASB IPEDS reports or itemized from institution internal supporting schedules. If revenues are itemized their sum will be calculated and entered automatically.</t>
  </si>
  <si>
    <t>04 / 2</t>
  </si>
  <si>
    <t>09 / 2</t>
  </si>
  <si>
    <t>User Guide for the University Business Income Value Template</t>
  </si>
  <si>
    <t>15</t>
  </si>
  <si>
    <t>B</t>
  </si>
  <si>
    <t>01 / 1</t>
  </si>
  <si>
    <t>Independent Operations</t>
  </si>
  <si>
    <t>26</t>
  </si>
  <si>
    <t>C-1</t>
  </si>
  <si>
    <t>02 / 1</t>
  </si>
  <si>
    <t>03 / 1</t>
  </si>
  <si>
    <t>05 / 1</t>
  </si>
  <si>
    <t>06 / 1</t>
  </si>
  <si>
    <t>07 / 1</t>
  </si>
  <si>
    <t>11 / 1</t>
  </si>
  <si>
    <t>12 / 1</t>
  </si>
  <si>
    <t>C-2</t>
  </si>
  <si>
    <t>Total expenses &amp; deductions -</t>
  </si>
  <si>
    <t>08a</t>
  </si>
  <si>
    <t>08b</t>
  </si>
  <si>
    <t>Private gifts</t>
  </si>
  <si>
    <t>Hospital revenue</t>
  </si>
  <si>
    <t>E-1</t>
  </si>
  <si>
    <t>Total amount</t>
  </si>
  <si>
    <t>Public service -</t>
  </si>
  <si>
    <t>04 / 1</t>
  </si>
  <si>
    <t>Net grant aid -</t>
  </si>
  <si>
    <t>09 / 1</t>
  </si>
  <si>
    <t>E-2</t>
  </si>
  <si>
    <t>Line</t>
  </si>
  <si>
    <t>Line / Column</t>
  </si>
  <si>
    <r>
      <t>Sales and services of auxiliary enterprises (net of allowances in IPEDS Part C, line 09)</t>
    </r>
  </si>
  <si>
    <r>
      <t xml:space="preserve">Federal grants &amp; contracts - </t>
    </r>
    <r>
      <rPr>
        <i/>
        <sz val="9"/>
        <rFont val="Arial"/>
        <family val="2"/>
      </rPr>
      <t>(to the extent services/deliverables are rendered)</t>
    </r>
  </si>
  <si>
    <r>
      <t xml:space="preserve">State grants &amp; contracts - </t>
    </r>
    <r>
      <rPr>
        <i/>
        <sz val="9"/>
        <rFont val="Arial"/>
        <family val="2"/>
      </rPr>
      <t>(to the extent services/deliverables are rendered)</t>
    </r>
  </si>
  <si>
    <r>
      <t xml:space="preserve">Local grants &amp; contracts - </t>
    </r>
    <r>
      <rPr>
        <i/>
        <sz val="9"/>
        <rFont val="Arial"/>
        <family val="2"/>
      </rPr>
      <t>(to the extent services/deliverables are rendered)</t>
    </r>
  </si>
  <si>
    <r>
      <t xml:space="preserve">Private grants &amp; contracts - </t>
    </r>
    <r>
      <rPr>
        <i/>
        <sz val="9"/>
        <rFont val="Arial"/>
        <family val="2"/>
      </rPr>
      <t>(to the extent services/deliverables are rendered)</t>
    </r>
  </si>
  <si>
    <r>
      <t xml:space="preserve">Contributions from affiliated entities </t>
    </r>
    <r>
      <rPr>
        <i/>
        <sz val="9"/>
        <rFont val="Arial"/>
        <family val="2"/>
      </rPr>
      <t>(including donations and fundraising proceeds)</t>
    </r>
  </si>
  <si>
    <t>Total revenues and other support:</t>
  </si>
  <si>
    <t>Description</t>
  </si>
  <si>
    <t>Revenues and Other Support:</t>
  </si>
  <si>
    <t>02</t>
  </si>
  <si>
    <t>03</t>
  </si>
  <si>
    <t>04</t>
  </si>
  <si>
    <t>Federal appropriations</t>
  </si>
  <si>
    <t>State appropriations</t>
  </si>
  <si>
    <t>Local appropriations</t>
  </si>
  <si>
    <t>10</t>
  </si>
  <si>
    <t>Investment return</t>
  </si>
  <si>
    <t>Total</t>
  </si>
  <si>
    <t>Amount</t>
  </si>
  <si>
    <t xml:space="preserve"> % Variable /</t>
  </si>
  <si>
    <t xml:space="preserve">Non-Continuing </t>
  </si>
  <si>
    <t>1 -  Use projected values if material changes are anticipated (opening new school/residence/operation)</t>
  </si>
  <si>
    <t>2 - Salaries and Wages (and Fringe Benefits) are moved to Insured Ordinary Payroll Value to the extent automatically calculated as Non-continuing (total less continuing) and may be overwritten if less than annual payroll coverage is desired.</t>
  </si>
  <si>
    <r>
      <t xml:space="preserve">Fiscal Year </t>
    </r>
    <r>
      <rPr>
        <b/>
        <i/>
        <vertAlign val="superscript"/>
        <sz val="10"/>
        <rFont val="Arial"/>
        <family val="2"/>
      </rPr>
      <t>1</t>
    </r>
  </si>
  <si>
    <r>
      <t xml:space="preserve">Ordinary Payroll Value </t>
    </r>
    <r>
      <rPr>
        <b/>
        <vertAlign val="superscript"/>
        <sz val="10"/>
        <rFont val="Arial Narrow"/>
        <family val="2"/>
      </rPr>
      <t>2</t>
    </r>
  </si>
  <si>
    <r>
      <rPr>
        <sz val="10"/>
        <rFont val="Arial Narrow"/>
        <family val="2"/>
      </rPr>
      <t xml:space="preserve">Indicates </t>
    </r>
    <r>
      <rPr>
        <b/>
        <sz val="10"/>
        <rFont val="Arial Narrow"/>
        <family val="2"/>
      </rPr>
      <t>DATA ENTRY</t>
    </r>
    <r>
      <rPr>
        <sz val="10"/>
        <rFont val="Arial Narrow"/>
        <family val="2"/>
      </rPr>
      <t xml:space="preserve"> cells</t>
    </r>
  </si>
  <si>
    <t>FASB</t>
  </si>
  <si>
    <t>GASB</t>
  </si>
  <si>
    <t>https://surveys.nces.ed.gov/IPEDS/Downloads/Forms/package_5_67.pdf</t>
  </si>
  <si>
    <t>https://surveys.nces.ed.gov/ipeds/VisForms.aspx?survey=5&amp;form=85&amp;index=14&amp;ri=0&amp;instid=30085</t>
  </si>
  <si>
    <t>Tuition and fees, after deducting discounts and allowances</t>
  </si>
  <si>
    <t>Federal operating grants and contracts</t>
  </si>
  <si>
    <t>State operating grants and contracts</t>
  </si>
  <si>
    <t>04a</t>
  </si>
  <si>
    <t>04b</t>
  </si>
  <si>
    <t>Sales and services of hospitals, after deducting patient contractual allowances</t>
  </si>
  <si>
    <t>Sales and services of education activities</t>
  </si>
  <si>
    <t>16</t>
  </si>
  <si>
    <t>17</t>
  </si>
  <si>
    <t>Local government nonoperating grants</t>
  </si>
  <si>
    <t>Investment Income</t>
  </si>
  <si>
    <t>Local government operating grants and contracts</t>
  </si>
  <si>
    <t>Private operating grants and contracts</t>
  </si>
  <si>
    <t>Sales and services of auxiliary enterprises, after deducting discounts and allowances</t>
  </si>
  <si>
    <t>Local appropriations, education district taxes, and similar support</t>
  </si>
  <si>
    <t>Federal nonoperating grants (DO NOT include Federal District Student Loans)</t>
  </si>
  <si>
    <t>State nonoperating grants</t>
  </si>
  <si>
    <t>Gifts, including contribution from affiliated organizations</t>
  </si>
  <si>
    <t>19</t>
  </si>
  <si>
    <t>19-2</t>
  </si>
  <si>
    <t>19-3</t>
  </si>
  <si>
    <t>08 / 1</t>
  </si>
  <si>
    <t>13 - 2</t>
  </si>
  <si>
    <t>13 - 3</t>
  </si>
  <si>
    <t>Variable</t>
  </si>
  <si>
    <t>Calculation of Annual BI Value</t>
  </si>
  <si>
    <t>Total fringe benefits</t>
  </si>
  <si>
    <r>
      <t xml:space="preserve">Days of Coverage </t>
    </r>
    <r>
      <rPr>
        <vertAlign val="superscript"/>
        <sz val="10"/>
        <rFont val="Arial Narrow"/>
        <family val="2"/>
      </rPr>
      <t>2</t>
    </r>
  </si>
  <si>
    <t>18</t>
  </si>
  <si>
    <t>08</t>
  </si>
  <si>
    <t>Other Functional Expenses and deductions -</t>
  </si>
  <si>
    <t>13 / 1</t>
  </si>
  <si>
    <t>13 / 2</t>
  </si>
  <si>
    <t>14 / 1</t>
  </si>
  <si>
    <t>14 / 2</t>
  </si>
  <si>
    <t>Scholarships and fellowship expenses -</t>
  </si>
  <si>
    <t>Hospital Services -</t>
  </si>
  <si>
    <t>Template 2018-19 FASB: Not for profit Institutions using FASB based IPEDS reporting</t>
  </si>
  <si>
    <t>Template 2018-19 GASB: Institutions using GASB based IPEDS reporting</t>
  </si>
  <si>
    <t>Per IPEDS reporting, Salaries and Wages are included in the Total Amount for each Instructional Expense Category.  The Total Amount of each category net of Salaries and Wages will be calculated and the appropriate variable percentages will be applied to the Salaries &amp; Wages and the remaining Functional Expense respectively.</t>
  </si>
  <si>
    <t>20</t>
  </si>
  <si>
    <t>21</t>
  </si>
  <si>
    <t>22</t>
  </si>
  <si>
    <t>23</t>
  </si>
  <si>
    <t>Capital appropriations</t>
  </si>
  <si>
    <t>Capital grants and gifts</t>
  </si>
  <si>
    <t>Other revenues and additions</t>
  </si>
  <si>
    <t>Additions to permanent endowments</t>
  </si>
  <si>
    <t>Total Business Income Value (Excluding Ordinary Payroll)</t>
  </si>
  <si>
    <t>Other nonoperating revenue</t>
  </si>
  <si>
    <t>Other sources - operating</t>
  </si>
  <si>
    <t xml:space="preserve">     Salaries and wages (included in Total Amount)</t>
  </si>
  <si>
    <t xml:space="preserve">     Benefits</t>
  </si>
  <si>
    <t xml:space="preserve">     Total Excluding Salaries, Wages &amp; Benefits</t>
  </si>
  <si>
    <t>Ordinary Payroll</t>
  </si>
  <si>
    <t>Salaries, Wages and Benefits (Subtracted Above)</t>
  </si>
  <si>
    <t>Total Business Income Value (Including Ordinary Payroll)</t>
  </si>
  <si>
    <t>Other Revenue</t>
  </si>
  <si>
    <t>Percent of Variable Revenue</t>
  </si>
  <si>
    <t>Benefits are also included in the Total Amount for each Instructional Expense Category and inputted as a sum on a separate line. Benefits are automatically allocated to the expense functions relative to the apportioning amount of  Salaries &amp; Wages.</t>
  </si>
  <si>
    <t>Non-Continuing or Variable Expenses are those that vary directly with revenue/tuition under normal operations.  A BI Value calculation is not based on a specific scenario and should be an annual representation of the profit and fixed expenses (those costs that do not very with revenue/tuition).</t>
  </si>
  <si>
    <t>Salaries &amp; Wages</t>
  </si>
  <si>
    <t>Benefits</t>
  </si>
  <si>
    <t>Operations &amp; Maint.</t>
  </si>
  <si>
    <t>Depreciation</t>
  </si>
  <si>
    <t>Interest</t>
  </si>
  <si>
    <t>Other Expenses</t>
  </si>
  <si>
    <t>Variable expenses %</t>
  </si>
  <si>
    <t>Expenses: by Functional Classification</t>
  </si>
  <si>
    <t>Expenses by Natural Classification</t>
  </si>
  <si>
    <r>
      <t>©</t>
    </r>
    <r>
      <rPr>
        <sz val="8"/>
        <rFont val="Arial Narrow"/>
        <family val="2"/>
      </rPr>
      <t xml:space="preserve"> Factory Mutual Insurance Company, 2020</t>
    </r>
  </si>
  <si>
    <t>The variability assumptions in this template do not replace the need to have discussions with the client regarding the behavior of their expenses or obtaining more recent detailed audited financial statements.</t>
  </si>
  <si>
    <t xml:space="preserve">A functional expense category that includes expenses of activities and services that support the institution's primary missions of instruction, research, and public service. It includes the retention, preservation, and display of educational materials (for example, libraries, museums, and galleries); organized activities that provide support services to the academic functions of the institution (such as a demonstration school associated with a college of education or veterinary and dental clinics if their primary purpose is to support the instructional program); media such as audiovisual services; academic administration (including academic deans but not department chairpersons); and formally organized and separately budgeted academic personnel development and course and curriculum development expenses. Also included are information technology expenses related to academic support activities; if an institution does not separately budget and expense information technology resources, the costs associated with the three primary programs will be applied to this function and the remainder to institutional support. Institutions include actual or allocated costs for operation and maintenance of plant, interest, and depreciation. </t>
  </si>
  <si>
    <t xml:space="preserve">A functional expense category that includes expenses for admissions, registrar activities, and activities whose primary purpose is to contribute to students emotional and physical well-being and to their intellectual, cultural, and social development outside the context of the formal instructional program. Examples include student activities, cultural events, student newspapers, intramural athletics, student organizations, supplemental instruction outside the normal administration, and student records. Intercollegiate athletics and student health services may also be included except when operated as self-supporting auxiliary enterprises. Also may include information technology expenses related to student service activities if the institution separately budgets and expenses information technology resources (otherwise these expenses are included in institutional support.) Institutions include actual or allocated costs for operation and maintenance of plant, interest, and depreciation. </t>
  </si>
  <si>
    <t xml:space="preserve">Expenses for essentially self-supporting operations of the institution that exist to furnish a service to students, faculty, or staff, and that charge a fee that is directly related to, although not necessarily equal to, the cost of the service. Examples are residence halls, food services, student health services, intercollegiate athletics (only if essentially self-supporting), college unions, college stores, faculty and staff parking, and faculty housing. Institutions include actual or allocated costs for operation and maintenance of plant, interest and depreciation. </t>
  </si>
  <si>
    <t xml:space="preserve">The portion of scholarships and fellowships granted by an institution that exceeds the amount applied to institutional charges such as tuition and fees or room and board. The amount reported as expense excludes allowances. </t>
  </si>
  <si>
    <t xml:space="preserve">Expenses associated with a hospital operated by the postsecondary institution (but not as a component unit) and reported as a part of the institution. This classification includes nursing expenses, other professional services, general services, administrative services, and fiscal services. Also included are information technology expenses, actual or allocated costs for operation and maintenance of plant, interest and depreciation related to hospital capital assets. </t>
  </si>
  <si>
    <t xml:space="preserve">Expenses associated with operations that are independent of or unrelated to the primary missions of the institution (i.e., instruction, research, public service) although they may contribute indirectly to the enhancement of these programs. This category is generally limited to expenses of a major federally funded research and development center. Also includes information technology expenses, actual or allocated costs for operation and maintenance of plant, interest and depreciation related to the independent operations. Expenses of operations owned and managed as investments of the institution's endowment funds are excluded. </t>
  </si>
  <si>
    <t>Notes</t>
  </si>
  <si>
    <t>Typically fixed revenue stream. Further discussion may be needed.</t>
  </si>
  <si>
    <t>Instructional Staff</t>
  </si>
  <si>
    <r>
      <t xml:space="preserve">Both the GASB (generally publicly funded) and FASB (generally private) based templates are set up on a </t>
    </r>
    <r>
      <rPr>
        <b/>
        <sz val="10"/>
        <rFont val="Arial"/>
        <family val="2"/>
      </rPr>
      <t>"deduction" basis</t>
    </r>
    <r>
      <rPr>
        <sz val="10"/>
        <rFont val="Arial"/>
        <family val="2"/>
      </rPr>
      <t xml:space="preserve"> so that only the expenses considered as "non-continuing" are deducted from Revenue thus assuring that ongoing salaries, wages and their associated payroll benefits are properly considered. </t>
    </r>
    <r>
      <rPr>
        <b/>
        <sz val="10"/>
        <rFont val="Arial"/>
        <family val="2"/>
      </rPr>
      <t>Please use the links below for reference to the IPEDS website and instruction.</t>
    </r>
  </si>
  <si>
    <t>https://surveys.nces.ed.gov/ipeds/Downloads/Forms/IPEDSGlossary.pdf</t>
  </si>
  <si>
    <t>IPEDS Glossary</t>
  </si>
  <si>
    <t xml:space="preserve">An occupational category that is comprised of staff who are either: 1) Primarily Instruction or 2) Instruction combined with research and/or public service.  The intent of the Instructional Staff category is to include all individuals whose primary occupation includes instruction at the institution. </t>
  </si>
  <si>
    <t>Research Staff</t>
  </si>
  <si>
    <t xml:space="preserve">An occupational category used to classify persons whose specific assignments customarily are made for the purpose of conducting research. Regardless of title, academic rank, or tenure status, these employees formally spend the majority of their time conducting research. </t>
  </si>
  <si>
    <t>An occupational category used to classify persons whose specific assignments customarily are made for the purpose of carrying out public service activities such as agricultural extension services, clinical services, or continuing education. Regardless of title, academic rank, or tenure status, these employees formally spend the majority of their time carrying out public service activities. (This category includes employees with a public service assignment regardless of the location of the assignment (e.g., in the field rather than on campus)).</t>
  </si>
  <si>
    <t>Public Service Staff</t>
  </si>
  <si>
    <t>Academic Support</t>
  </si>
  <si>
    <t>Student Services</t>
  </si>
  <si>
    <t>Institutional Support</t>
  </si>
  <si>
    <t xml:space="preserve">A functional expense category that includes expenses for the day-to-day operational support of the institution. Includes expenses for general administrative services, central executive-level activities concerned with management and long range planning, legal and fiscal operations, space management, employee personnel and records, logistical services such as purchasing and printing, and public relations and development. Also includes information technology expenses related to institutional support activities. If an institution does not separately budget and expense information technology resources, the IT costs associated with student services and operation and maintenance of plant will also be applied to this function.  </t>
  </si>
  <si>
    <t>Auxiliary Enterprises</t>
  </si>
  <si>
    <t>Net Grant Aid</t>
  </si>
  <si>
    <t>Glossary of IPEDS Expense Terminology (Obtained from IPEDS Data Center)</t>
  </si>
  <si>
    <t>Hospital Services</t>
  </si>
  <si>
    <t>IPEDS data provided publicly is always 2 years in arrears.  Revenue trends should be considered when projecting BI Values for the policy year.</t>
  </si>
  <si>
    <t>Further discussion may be needed; see Note 3 below.</t>
  </si>
  <si>
    <t>Scholarships &amp; Fellowships</t>
  </si>
  <si>
    <t xml:space="preserve">That portion of scholarships and fellowships granted that exceeds the amount applied to institutional charges such as tuition and fees or room and board. The amount reported as expense excludes allowances and discounts. The FASB survey uses the term "net grants in aid to students" rather than "scholarships and fellowships." </t>
  </si>
  <si>
    <t>3 - Appropriations are often tied to operations (based on student and/or employee headcount, defined dollar threshold, grants etc.) and the variability/fixed nature of this revenue stream will depend on the jurisdiction in which the account is based.  Funding source can also vary significantly (i.e. property taxes, income taxes, toll dollar, bed taxes, lottery taxes, etc.). For these reasons, appropriations should be considered a variable revenue stream.</t>
  </si>
  <si>
    <t>Appropriations                   (Not Found in IPEDS)</t>
  </si>
  <si>
    <t>Appropriations are often tied to operations (based on student and/or employee headcount, defined dollar threshold, grants etc.) and the variability/fixed nature of this revenue stream will depend on the jurisdiction in which the account is based.  Funding source can also vary significantly (i.e. property taxes, income taxes, toll dollar, bed taxes, lottery taxes, etc.). For these reasons, appropriations should be considered a variable revenue stream.</t>
  </si>
  <si>
    <t>Capital Appropriations</t>
  </si>
  <si>
    <t xml:space="preserve"> 
Nonoperating revenues appropriated to a GASB institution by a government with the requirement that the funds be used primarily to acquire, construct, or improve capital assets, including buildings, land, equipment, and similar capital assets. </t>
  </si>
  <si>
    <t>FM Global Added Guidance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</si>
</sst>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0_);\(0\)"/>
    <numFmt numFmtId="167" formatCode="&quot;$&quot;#,##0.0_);\(&quot;$&quot;#,##0.0\)"/>
    <numFmt numFmtId="168" formatCode="&quot;$&quot;#,##0.000_);\(&quot;$&quot;#,##0.000\)"/>
    <numFmt numFmtId="169" formatCode="&quot;Yes&quot;;&quot;Yes&quot;;&quot;No&quot;"/>
    <numFmt numFmtId="170" formatCode="&quot;True&quot;;&quot;True&quot;;&quot;False&quot;"/>
    <numFmt numFmtId="171" formatCode="&quot;On&quot;;&quot;On&quot;;&quot;Off&quot;"/>
    <numFmt numFmtId="172" formatCode="[$€-2]\ #,##0.00_);[Red]\([$€-2]\ #,##0.00\)"/>
  </numFmts>
  <fonts count="70">
    <font>
      <sz val="10"/>
      <name val="Arial"/>
      <family val="0"/>
    </font>
    <font>
      <b/>
      <sz val="10"/>
      <name val="Arial Narrow"/>
      <family val="2"/>
    </font>
    <font>
      <sz val="10"/>
      <name val="Arial Narrow"/>
      <family val="2"/>
    </font>
    <font>
      <sz val="9"/>
      <name val="Arial Narrow"/>
      <family val="2"/>
    </font>
    <font>
      <b/>
      <sz val="9"/>
      <name val="Arial Narrow"/>
      <family val="2"/>
    </font>
    <font>
      <sz val="8"/>
      <name val="Arial Narrow"/>
      <family val="2"/>
    </font>
    <font>
      <u val="single"/>
      <sz val="10"/>
      <color indexed="12"/>
      <name val="Arial"/>
      <family val="2"/>
    </font>
    <font>
      <u val="single"/>
      <sz val="10"/>
      <color indexed="36"/>
      <name val="Arial"/>
      <family val="2"/>
    </font>
    <font>
      <b/>
      <i/>
      <sz val="10"/>
      <color indexed="16"/>
      <name val="Arial"/>
      <family val="2"/>
    </font>
    <font>
      <b/>
      <sz val="10"/>
      <name val="Arial"/>
      <family val="2"/>
    </font>
    <font>
      <sz val="14"/>
      <name val="Zurich LtXCn BT"/>
      <family val="2"/>
    </font>
    <font>
      <b/>
      <i/>
      <sz val="16"/>
      <color indexed="8"/>
      <name val="Arial"/>
      <family val="2"/>
    </font>
    <font>
      <b/>
      <sz val="11"/>
      <color indexed="8"/>
      <name val="Arial Narrow"/>
      <family val="2"/>
    </font>
    <font>
      <sz val="10"/>
      <color indexed="8"/>
      <name val="Arial Narrow"/>
      <family val="2"/>
    </font>
    <font>
      <b/>
      <sz val="9"/>
      <name val="Arial"/>
      <family val="2"/>
    </font>
    <font>
      <b/>
      <u val="single"/>
      <sz val="10"/>
      <name val="Arial"/>
      <family val="2"/>
    </font>
    <font>
      <sz val="9"/>
      <name val="Arial"/>
      <family val="2"/>
    </font>
    <font>
      <i/>
      <sz val="9"/>
      <name val="Arial Narrow"/>
      <family val="2"/>
    </font>
    <font>
      <i/>
      <sz val="8"/>
      <name val="Arial Narrow"/>
      <family val="2"/>
    </font>
    <font>
      <i/>
      <sz val="9"/>
      <name val="Arial"/>
      <family val="2"/>
    </font>
    <font>
      <b/>
      <i/>
      <sz val="10"/>
      <name val="Arial Narrow"/>
      <family val="2"/>
    </font>
    <font>
      <sz val="6"/>
      <name val="Arial"/>
      <family val="2"/>
    </font>
    <font>
      <i/>
      <sz val="10"/>
      <name val="Arial Narrow"/>
      <family val="2"/>
    </font>
    <font>
      <b/>
      <i/>
      <sz val="10"/>
      <name val="Arial"/>
      <family val="2"/>
    </font>
    <font>
      <b/>
      <i/>
      <vertAlign val="superscript"/>
      <sz val="10"/>
      <name val="Arial"/>
      <family val="2"/>
    </font>
    <font>
      <b/>
      <vertAlign val="superscript"/>
      <sz val="10"/>
      <name val="Arial Narrow"/>
      <family val="2"/>
    </font>
    <font>
      <b/>
      <sz val="14"/>
      <name val="Arial Narrow"/>
      <family val="2"/>
    </font>
    <font>
      <b/>
      <i/>
      <sz val="14"/>
      <name val="Arial"/>
      <family val="2"/>
    </font>
    <font>
      <b/>
      <sz val="10"/>
      <color indexed="8"/>
      <name val="Arial Narrow"/>
      <family val="2"/>
    </font>
    <font>
      <vertAlign val="superscript"/>
      <sz val="10"/>
      <name val="Arial Narrow"/>
      <family val="2"/>
    </font>
    <font>
      <sz val="11"/>
      <name val="Zurich LtXCn BT"/>
      <family val="2"/>
    </font>
    <font>
      <sz val="11"/>
      <name val="Arial"/>
      <family val="2"/>
    </font>
    <font>
      <b/>
      <sz val="11"/>
      <name val="Arial"/>
      <family val="2"/>
    </font>
    <font>
      <sz val="11"/>
      <name val="Arial Narrow"/>
      <family val="2"/>
    </font>
    <font>
      <i/>
      <sz val="11"/>
      <name val="Arial Narrow"/>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FFFF0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medium"/>
    </border>
    <border>
      <left style="thin"/>
      <right style="thin"/>
      <top style="thin"/>
      <bottom>
        <color indexed="63"/>
      </bottom>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hair"/>
      <right style="thin"/>
      <top style="hair"/>
      <bottom style="thin"/>
    </border>
    <border>
      <left style="hair"/>
      <right style="hair"/>
      <top style="hair"/>
      <bottom style="thin"/>
    </border>
    <border>
      <left style="hair"/>
      <right style="thin"/>
      <top style="hair"/>
      <bottom style="hair"/>
    </border>
    <border>
      <left style="hair"/>
      <right style="hair"/>
      <top>
        <color indexed="63"/>
      </top>
      <bottom style="hair"/>
    </border>
    <border>
      <left style="hair"/>
      <right style="thin"/>
      <top>
        <color indexed="63"/>
      </top>
      <bottom style="hair"/>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hair"/>
      <right style="hair"/>
      <top style="hair"/>
      <bottom>
        <color indexed="63"/>
      </bottom>
    </border>
    <border>
      <left style="medium"/>
      <right>
        <color indexed="63"/>
      </right>
      <top>
        <color indexed="63"/>
      </top>
      <bottom>
        <color indexed="63"/>
      </bottom>
    </border>
    <border>
      <left style="hair"/>
      <right style="medium"/>
      <top style="medium"/>
      <bottom style="hair"/>
    </border>
    <border>
      <left style="hair"/>
      <right style="medium"/>
      <top style="hair"/>
      <bottom style="hair"/>
    </border>
    <border>
      <left style="hair"/>
      <right style="medium"/>
      <top style="hair"/>
      <bottom style="medium"/>
    </border>
    <border>
      <left style="thin"/>
      <right>
        <color indexed="63"/>
      </right>
      <top style="thin"/>
      <bottom style="thin"/>
    </border>
    <border>
      <left>
        <color indexed="63"/>
      </left>
      <right style="medium"/>
      <top>
        <color indexed="63"/>
      </top>
      <bottom style="hair"/>
    </border>
    <border>
      <left style="hair"/>
      <right style="thin"/>
      <top style="hair"/>
      <bottom>
        <color indexed="63"/>
      </bottom>
    </border>
    <border>
      <left style="hair"/>
      <right style="hair"/>
      <top style="thin"/>
      <bottom style="hair"/>
    </border>
    <border>
      <left style="hair"/>
      <right style="thin"/>
      <top style="thin"/>
      <bottom style="hair"/>
    </border>
    <border>
      <left style="hair"/>
      <right style="hair"/>
      <top>
        <color indexed="63"/>
      </top>
      <bottom>
        <color indexed="63"/>
      </bottom>
    </border>
    <border>
      <left style="hair"/>
      <right>
        <color indexed="63"/>
      </right>
      <top>
        <color indexed="63"/>
      </top>
      <bottom style="thin"/>
    </border>
    <border>
      <left>
        <color indexed="63"/>
      </left>
      <right style="thin"/>
      <top>
        <color indexed="63"/>
      </top>
      <bottom style="thin"/>
    </border>
    <border>
      <left>
        <color indexed="63"/>
      </left>
      <right style="thin"/>
      <top>
        <color indexed="63"/>
      </top>
      <bottom style="hair"/>
    </border>
    <border>
      <left>
        <color indexed="63"/>
      </left>
      <right style="medium"/>
      <top>
        <color indexed="63"/>
      </top>
      <bottom>
        <color indexed="63"/>
      </bottom>
    </border>
    <border>
      <left style="medium"/>
      <right>
        <color indexed="63"/>
      </right>
      <top>
        <color indexed="63"/>
      </top>
      <bottom style="thin"/>
    </border>
    <border>
      <left>
        <color indexed="63"/>
      </left>
      <right style="hair"/>
      <top>
        <color indexed="63"/>
      </top>
      <bottom style="thin"/>
    </border>
    <border>
      <left style="hair"/>
      <right style="medium"/>
      <top style="hair"/>
      <bottom style="thin"/>
    </border>
    <border>
      <left style="thin"/>
      <right style="thin"/>
      <top style="thin"/>
      <bottom style="thin"/>
    </border>
    <border>
      <left style="thin"/>
      <right style="thin"/>
      <top style="hair"/>
      <bottom>
        <color indexed="63"/>
      </bottom>
    </border>
    <border>
      <left style="thin"/>
      <right style="thin"/>
      <top style="hair"/>
      <bottom style="hair"/>
    </border>
    <border>
      <left style="thin"/>
      <right style="thin"/>
      <top>
        <color indexed="63"/>
      </top>
      <bottom style="hair"/>
    </border>
    <border>
      <left style="thin"/>
      <right style="thin"/>
      <top style="hair"/>
      <bottom style="thin"/>
    </border>
    <border>
      <left style="hair"/>
      <right style="hair"/>
      <top>
        <color indexed="63"/>
      </top>
      <bottom style="thin"/>
    </border>
    <border>
      <left style="hair"/>
      <right style="medium"/>
      <top style="hair"/>
      <bottom>
        <color indexed="63"/>
      </bottom>
    </border>
    <border>
      <left style="hair"/>
      <right style="medium"/>
      <top>
        <color indexed="63"/>
      </top>
      <bottom style="hair"/>
    </border>
    <border>
      <left style="hair"/>
      <right>
        <color indexed="63"/>
      </right>
      <top>
        <color indexed="63"/>
      </top>
      <bottom style="hair"/>
    </border>
    <border>
      <left>
        <color indexed="63"/>
      </left>
      <right style="thin"/>
      <top style="hair"/>
      <bottom style="hair"/>
    </border>
    <border>
      <left>
        <color indexed="63"/>
      </left>
      <right style="thin"/>
      <top style="hair"/>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hair"/>
      <bottom style="hair"/>
    </border>
    <border>
      <left style="thin"/>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56">
    <xf numFmtId="0" fontId="0" fillId="0" borderId="0" xfId="0" applyAlignment="1">
      <alignment/>
    </xf>
    <xf numFmtId="0" fontId="9" fillId="0" borderId="0" xfId="0" applyFont="1" applyAlignment="1">
      <alignment/>
    </xf>
    <xf numFmtId="0" fontId="1" fillId="0" borderId="0" xfId="0" applyFont="1" applyAlignment="1">
      <alignment/>
    </xf>
    <xf numFmtId="49" fontId="1" fillId="0" borderId="0" xfId="0" applyNumberFormat="1" applyFont="1" applyAlignment="1">
      <alignment/>
    </xf>
    <xf numFmtId="0" fontId="2" fillId="0" borderId="0" xfId="0" applyFont="1" applyAlignment="1">
      <alignment/>
    </xf>
    <xf numFmtId="42" fontId="2" fillId="0" borderId="0" xfId="0" applyNumberFormat="1" applyFont="1" applyAlignment="1">
      <alignment/>
    </xf>
    <xf numFmtId="42" fontId="10" fillId="0" borderId="0" xfId="0" applyNumberFormat="1" applyFont="1" applyAlignment="1" applyProtection="1">
      <alignment horizontal="center"/>
      <protection locked="0"/>
    </xf>
    <xf numFmtId="0" fontId="0" fillId="0" borderId="0" xfId="0" applyFont="1" applyAlignment="1">
      <alignment/>
    </xf>
    <xf numFmtId="0" fontId="0" fillId="0" borderId="0" xfId="0" applyFont="1" applyBorder="1" applyAlignment="1">
      <alignment/>
    </xf>
    <xf numFmtId="42" fontId="2" fillId="0" borderId="0" xfId="0" applyNumberFormat="1" applyFont="1" applyBorder="1" applyAlignment="1">
      <alignment horizontal="center" vertical="center"/>
    </xf>
    <xf numFmtId="0" fontId="2" fillId="0" borderId="0" xfId="0" applyFont="1" applyAlignment="1">
      <alignment horizontal="center"/>
    </xf>
    <xf numFmtId="0" fontId="0" fillId="0" borderId="0" xfId="0" applyFont="1" applyAlignment="1">
      <alignment vertical="center"/>
    </xf>
    <xf numFmtId="49" fontId="12" fillId="0" borderId="0" xfId="0" applyNumberFormat="1" applyFont="1" applyFill="1" applyAlignment="1" applyProtection="1">
      <alignment horizontal="left" vertical="center"/>
      <protection locked="0"/>
    </xf>
    <xf numFmtId="0" fontId="13" fillId="0" borderId="0" xfId="0" applyFont="1" applyFill="1" applyAlignment="1" applyProtection="1">
      <alignment horizontal="left" vertical="center"/>
      <protection locked="0"/>
    </xf>
    <xf numFmtId="42" fontId="2" fillId="0" borderId="0" xfId="0" applyNumberFormat="1" applyFont="1" applyFill="1" applyBorder="1" applyAlignment="1">
      <alignment vertical="center"/>
    </xf>
    <xf numFmtId="42" fontId="2" fillId="0" borderId="0" xfId="0" applyNumberFormat="1" applyFont="1" applyFill="1" applyBorder="1" applyAlignment="1">
      <alignment horizontal="center" vertical="center"/>
    </xf>
    <xf numFmtId="0" fontId="0" fillId="0" borderId="0" xfId="0" applyFont="1" applyFill="1" applyAlignment="1">
      <alignment vertical="center"/>
    </xf>
    <xf numFmtId="0" fontId="11" fillId="0" borderId="0" xfId="0" applyFont="1" applyFill="1" applyAlignment="1" applyProtection="1">
      <alignment horizontal="left" vertical="center"/>
      <protection locked="0"/>
    </xf>
    <xf numFmtId="0" fontId="1" fillId="0" borderId="0" xfId="0" applyFont="1" applyAlignment="1">
      <alignment vertical="center"/>
    </xf>
    <xf numFmtId="0" fontId="2" fillId="0" borderId="0" xfId="0" applyFont="1" applyAlignment="1">
      <alignment vertical="center"/>
    </xf>
    <xf numFmtId="49" fontId="1" fillId="0" borderId="0" xfId="0" applyNumberFormat="1" applyFont="1" applyAlignment="1">
      <alignment horizontal="center" vertical="center"/>
    </xf>
    <xf numFmtId="0" fontId="14" fillId="0" borderId="0" xfId="0" applyFont="1" applyAlignment="1">
      <alignment horizontal="center" vertical="center"/>
    </xf>
    <xf numFmtId="0" fontId="3" fillId="0" borderId="0" xfId="0" applyFont="1" applyAlignment="1">
      <alignment/>
    </xf>
    <xf numFmtId="0" fontId="1" fillId="0" borderId="0" xfId="0" applyFont="1" applyAlignment="1">
      <alignment horizontal="center" vertical="center"/>
    </xf>
    <xf numFmtId="49" fontId="2" fillId="0" borderId="0" xfId="0" applyNumberFormat="1" applyFont="1" applyAlignment="1">
      <alignment horizontal="center"/>
    </xf>
    <xf numFmtId="0" fontId="2" fillId="0" borderId="0" xfId="0" applyFont="1" applyBorder="1" applyAlignment="1">
      <alignment vertical="center"/>
    </xf>
    <xf numFmtId="49" fontId="1" fillId="0" borderId="0" xfId="0" applyNumberFormat="1" applyFont="1" applyAlignment="1">
      <alignment vertical="center"/>
    </xf>
    <xf numFmtId="42" fontId="3" fillId="0" borderId="0" xfId="0" applyNumberFormat="1" applyFont="1" applyAlignment="1">
      <alignment vertical="center"/>
    </xf>
    <xf numFmtId="0" fontId="18" fillId="0" borderId="0" xfId="0" applyFont="1" applyAlignment="1">
      <alignment horizontal="right" vertical="center"/>
    </xf>
    <xf numFmtId="0" fontId="18" fillId="0" borderId="0" xfId="0" applyFont="1" applyAlignment="1">
      <alignment vertical="center"/>
    </xf>
    <xf numFmtId="42" fontId="2" fillId="0" borderId="0" xfId="0" applyNumberFormat="1" applyFont="1" applyAlignment="1">
      <alignment vertical="center"/>
    </xf>
    <xf numFmtId="5" fontId="3" fillId="33" borderId="10" xfId="0" applyNumberFormat="1" applyFont="1" applyFill="1" applyBorder="1" applyAlignment="1">
      <alignment/>
    </xf>
    <xf numFmtId="5" fontId="3" fillId="33" borderId="10" xfId="0" applyNumberFormat="1" applyFont="1" applyFill="1" applyBorder="1" applyAlignment="1" applyProtection="1">
      <alignment vertical="center"/>
      <protection locked="0"/>
    </xf>
    <xf numFmtId="0" fontId="2" fillId="0" borderId="0" xfId="0" applyFont="1" applyAlignment="1">
      <alignment vertical="center"/>
    </xf>
    <xf numFmtId="0" fontId="1" fillId="0" borderId="0" xfId="0" applyFont="1" applyAlignment="1">
      <alignment/>
    </xf>
    <xf numFmtId="49" fontId="1" fillId="0" borderId="11" xfId="0" applyNumberFormat="1" applyFont="1" applyBorder="1" applyAlignment="1">
      <alignment/>
    </xf>
    <xf numFmtId="0" fontId="2" fillId="0" borderId="11" xfId="0" applyFont="1" applyBorder="1" applyAlignment="1">
      <alignment vertical="center"/>
    </xf>
    <xf numFmtId="0" fontId="2" fillId="0" borderId="12" xfId="0" applyFont="1" applyBorder="1" applyAlignment="1">
      <alignment horizontal="center" vertical="center"/>
    </xf>
    <xf numFmtId="49" fontId="2" fillId="0" borderId="0" xfId="0" applyNumberFormat="1" applyFont="1" applyBorder="1" applyAlignment="1">
      <alignment horizontal="center" vertical="center"/>
    </xf>
    <xf numFmtId="0" fontId="3" fillId="0" borderId="0" xfId="0" applyFont="1" applyBorder="1" applyAlignment="1">
      <alignment/>
    </xf>
    <xf numFmtId="49" fontId="2" fillId="0" borderId="0" xfId="0" applyNumberFormat="1" applyFont="1" applyFill="1" applyBorder="1" applyAlignment="1">
      <alignment horizontal="center" vertical="center"/>
    </xf>
    <xf numFmtId="0" fontId="3" fillId="0" borderId="0" xfId="0" applyFont="1" applyBorder="1" applyAlignment="1">
      <alignment vertical="center"/>
    </xf>
    <xf numFmtId="49" fontId="1" fillId="0" borderId="13" xfId="0" applyNumberFormat="1" applyFont="1" applyBorder="1" applyAlignment="1">
      <alignment horizontal="center" vertical="center"/>
    </xf>
    <xf numFmtId="0" fontId="2" fillId="0" borderId="13" xfId="0" applyFont="1" applyBorder="1" applyAlignment="1">
      <alignment vertical="center"/>
    </xf>
    <xf numFmtId="0" fontId="1" fillId="0" borderId="13" xfId="0" applyFont="1" applyBorder="1" applyAlignment="1">
      <alignment vertical="center"/>
    </xf>
    <xf numFmtId="0" fontId="3" fillId="0" borderId="13" xfId="0" applyFont="1" applyBorder="1" applyAlignment="1">
      <alignment/>
    </xf>
    <xf numFmtId="0" fontId="3" fillId="0" borderId="0" xfId="0" applyFont="1" applyBorder="1" applyAlignment="1">
      <alignment/>
    </xf>
    <xf numFmtId="0" fontId="1" fillId="0" borderId="13" xfId="0" applyFont="1" applyBorder="1" applyAlignment="1">
      <alignment vertical="center"/>
    </xf>
    <xf numFmtId="49" fontId="1" fillId="0" borderId="11" xfId="0" applyNumberFormat="1" applyFont="1" applyBorder="1" applyAlignment="1">
      <alignment horizontal="left" vertical="center"/>
    </xf>
    <xf numFmtId="49" fontId="20" fillId="0" borderId="14" xfId="0" applyNumberFormat="1" applyFont="1" applyBorder="1" applyAlignment="1">
      <alignment/>
    </xf>
    <xf numFmtId="0" fontId="0" fillId="0" borderId="0" xfId="0" applyFont="1" applyAlignment="1">
      <alignment/>
    </xf>
    <xf numFmtId="0" fontId="16" fillId="0" borderId="12" xfId="0" applyFont="1" applyBorder="1" applyAlignment="1">
      <alignment horizontal="center" vertical="center"/>
    </xf>
    <xf numFmtId="49" fontId="16" fillId="0" borderId="0" xfId="0" applyNumberFormat="1" applyFont="1" applyBorder="1" applyAlignment="1">
      <alignment horizontal="center" vertical="center"/>
    </xf>
    <xf numFmtId="0" fontId="2" fillId="0" borderId="12" xfId="0" applyFont="1" applyBorder="1" applyAlignment="1">
      <alignment horizontal="center"/>
    </xf>
    <xf numFmtId="49" fontId="1" fillId="0" borderId="15" xfId="0" applyNumberFormat="1" applyFont="1" applyBorder="1" applyAlignment="1">
      <alignment vertical="center"/>
    </xf>
    <xf numFmtId="0" fontId="2" fillId="0" borderId="16" xfId="0" applyFont="1" applyBorder="1" applyAlignment="1">
      <alignment vertical="center"/>
    </xf>
    <xf numFmtId="42" fontId="3" fillId="0" borderId="16" xfId="0" applyNumberFormat="1" applyFont="1" applyBorder="1" applyAlignment="1">
      <alignment vertical="center"/>
    </xf>
    <xf numFmtId="49" fontId="1" fillId="0" borderId="0" xfId="0" applyNumberFormat="1" applyFont="1" applyBorder="1" applyAlignment="1">
      <alignment vertical="center"/>
    </xf>
    <xf numFmtId="42" fontId="3" fillId="0" borderId="0" xfId="0" applyNumberFormat="1" applyFont="1" applyBorder="1" applyAlignment="1">
      <alignment vertical="center"/>
    </xf>
    <xf numFmtId="49" fontId="1" fillId="0" borderId="17" xfId="0" applyNumberFormat="1" applyFont="1" applyBorder="1" applyAlignment="1">
      <alignment vertical="center"/>
    </xf>
    <xf numFmtId="0" fontId="0" fillId="0" borderId="18" xfId="0" applyFont="1" applyBorder="1" applyAlignment="1">
      <alignment vertical="center"/>
    </xf>
    <xf numFmtId="0" fontId="16" fillId="0" borderId="18" xfId="0" applyFont="1" applyBorder="1" applyAlignment="1">
      <alignment vertical="center"/>
    </xf>
    <xf numFmtId="42" fontId="3" fillId="0" borderId="19" xfId="0" applyNumberFormat="1" applyFont="1" applyBorder="1" applyAlignment="1">
      <alignment vertical="center"/>
    </xf>
    <xf numFmtId="42" fontId="3" fillId="0" borderId="20" xfId="0" applyNumberFormat="1" applyFont="1" applyBorder="1" applyAlignment="1">
      <alignment vertical="center"/>
    </xf>
    <xf numFmtId="0" fontId="16" fillId="0" borderId="21" xfId="0" applyFont="1" applyBorder="1" applyAlignment="1">
      <alignment vertical="center"/>
    </xf>
    <xf numFmtId="0" fontId="1" fillId="0" borderId="0" xfId="0" applyFont="1" applyBorder="1" applyAlignment="1">
      <alignment vertical="center"/>
    </xf>
    <xf numFmtId="0" fontId="22" fillId="0" borderId="0" xfId="0" applyFont="1" applyAlignment="1">
      <alignment horizontal="left" vertical="top"/>
    </xf>
    <xf numFmtId="0" fontId="22" fillId="0" borderId="0" xfId="0" applyFont="1" applyAlignment="1">
      <alignment horizontal="left"/>
    </xf>
    <xf numFmtId="0" fontId="22" fillId="0" borderId="0" xfId="0" applyFont="1" applyAlignment="1">
      <alignment/>
    </xf>
    <xf numFmtId="0" fontId="22" fillId="0" borderId="0" xfId="0" applyFont="1" applyAlignment="1">
      <alignment horizontal="left" wrapText="1"/>
    </xf>
    <xf numFmtId="0" fontId="4" fillId="0" borderId="22" xfId="0" applyFont="1" applyBorder="1" applyAlignment="1">
      <alignment horizontal="center"/>
    </xf>
    <xf numFmtId="0" fontId="4" fillId="0" borderId="22" xfId="0" applyFont="1" applyBorder="1" applyAlignment="1">
      <alignment horizontal="center" wrapText="1"/>
    </xf>
    <xf numFmtId="49" fontId="2" fillId="0" borderId="0" xfId="0" applyNumberFormat="1" applyFont="1" applyBorder="1" applyAlignment="1">
      <alignment horizontal="center" vertical="center"/>
    </xf>
    <xf numFmtId="0" fontId="2" fillId="0" borderId="12" xfId="0" applyFont="1" applyBorder="1" applyAlignment="1">
      <alignment horizontal="center" vertical="center"/>
    </xf>
    <xf numFmtId="0" fontId="23" fillId="0" borderId="0" xfId="0" applyFont="1" applyAlignment="1">
      <alignment/>
    </xf>
    <xf numFmtId="0" fontId="13" fillId="33" borderId="23" xfId="0" applyFont="1" applyFill="1" applyBorder="1" applyAlignment="1" applyProtection="1">
      <alignment horizontal="left" vertical="center"/>
      <protection locked="0"/>
    </xf>
    <xf numFmtId="0" fontId="1" fillId="33" borderId="24" xfId="0" applyFont="1" applyFill="1" applyBorder="1" applyAlignment="1">
      <alignment vertical="center"/>
    </xf>
    <xf numFmtId="0" fontId="1" fillId="33" borderId="25" xfId="0" applyFont="1" applyFill="1" applyBorder="1" applyAlignment="1">
      <alignment vertical="center"/>
    </xf>
    <xf numFmtId="5" fontId="3" fillId="0" borderId="26" xfId="0" applyNumberFormat="1" applyFont="1" applyFill="1" applyBorder="1" applyAlignment="1">
      <alignment/>
    </xf>
    <xf numFmtId="5" fontId="3" fillId="0" borderId="27" xfId="0" applyNumberFormat="1" applyFont="1" applyFill="1" applyBorder="1" applyAlignment="1">
      <alignment/>
    </xf>
    <xf numFmtId="5" fontId="3" fillId="0" borderId="28" xfId="0" applyNumberFormat="1" applyFont="1" applyFill="1" applyBorder="1" applyAlignment="1" applyProtection="1">
      <alignment vertical="center"/>
      <protection/>
    </xf>
    <xf numFmtId="0" fontId="22" fillId="0" borderId="0" xfId="0" applyFont="1" applyAlignment="1">
      <alignment wrapText="1"/>
    </xf>
    <xf numFmtId="42" fontId="10" fillId="0" borderId="0" xfId="0" applyNumberFormat="1" applyFont="1" applyAlignment="1" applyProtection="1">
      <alignment horizontal="left"/>
      <protection locked="0"/>
    </xf>
    <xf numFmtId="0" fontId="0" fillId="0" borderId="0" xfId="0" applyFont="1" applyBorder="1" applyAlignment="1">
      <alignment horizontal="left"/>
    </xf>
    <xf numFmtId="0" fontId="0" fillId="0" borderId="0" xfId="0" applyFont="1" applyAlignment="1">
      <alignment horizontal="left" vertical="center"/>
    </xf>
    <xf numFmtId="0" fontId="0" fillId="0" borderId="0" xfId="0" applyFont="1" applyFill="1" applyAlignment="1">
      <alignment horizontal="left" vertical="center"/>
    </xf>
    <xf numFmtId="0" fontId="2" fillId="0" borderId="0" xfId="0" applyFont="1" applyAlignment="1">
      <alignment horizontal="left" vertical="center"/>
    </xf>
    <xf numFmtId="0" fontId="3" fillId="0" borderId="0" xfId="0" applyFont="1" applyBorder="1" applyAlignment="1">
      <alignment horizontal="left"/>
    </xf>
    <xf numFmtId="42" fontId="2" fillId="0" borderId="0" xfId="0" applyNumberFormat="1" applyFont="1" applyAlignment="1">
      <alignment horizontal="left" vertical="center"/>
    </xf>
    <xf numFmtId="42" fontId="2" fillId="0" borderId="0" xfId="0" applyNumberFormat="1" applyFont="1" applyAlignment="1">
      <alignment horizontal="left"/>
    </xf>
    <xf numFmtId="5" fontId="3" fillId="33" borderId="29" xfId="0" applyNumberFormat="1" applyFont="1" applyFill="1" applyBorder="1" applyAlignment="1">
      <alignment/>
    </xf>
    <xf numFmtId="5" fontId="3" fillId="0" borderId="30" xfId="0" applyNumberFormat="1" applyFont="1" applyFill="1" applyBorder="1" applyAlignment="1">
      <alignment/>
    </xf>
    <xf numFmtId="0" fontId="4" fillId="0" borderId="31" xfId="0" applyFont="1" applyBorder="1" applyAlignment="1">
      <alignment horizontal="center" vertical="center"/>
    </xf>
    <xf numFmtId="0" fontId="3" fillId="0" borderId="13" xfId="0" applyFont="1" applyBorder="1" applyAlignment="1">
      <alignment horizontal="center" vertical="center"/>
    </xf>
    <xf numFmtId="0" fontId="4" fillId="0" borderId="22" xfId="0" applyFont="1" applyBorder="1" applyAlignment="1">
      <alignment horizontal="center"/>
    </xf>
    <xf numFmtId="0" fontId="4" fillId="0" borderId="32" xfId="0" applyFont="1" applyBorder="1" applyAlignment="1">
      <alignment horizontal="center"/>
    </xf>
    <xf numFmtId="0" fontId="4" fillId="0" borderId="32" xfId="0" applyFont="1" applyBorder="1" applyAlignment="1">
      <alignment horizontal="center"/>
    </xf>
    <xf numFmtId="0" fontId="4" fillId="0" borderId="22" xfId="0" applyFont="1" applyBorder="1" applyAlignment="1">
      <alignment horizontal="center" wrapText="1"/>
    </xf>
    <xf numFmtId="0" fontId="4" fillId="0" borderId="32" xfId="0" applyFont="1" applyBorder="1" applyAlignment="1">
      <alignment horizontal="center" wrapText="1"/>
    </xf>
    <xf numFmtId="0" fontId="2" fillId="0" borderId="14" xfId="0" applyFont="1" applyBorder="1" applyAlignment="1">
      <alignment horizontal="center" vertical="center"/>
    </xf>
    <xf numFmtId="49" fontId="2" fillId="0" borderId="11" xfId="0" applyNumberFormat="1" applyFont="1" applyBorder="1" applyAlignment="1">
      <alignment horizontal="center" vertical="center"/>
    </xf>
    <xf numFmtId="0" fontId="3" fillId="0" borderId="11" xfId="0" applyFont="1" applyBorder="1" applyAlignment="1">
      <alignment/>
    </xf>
    <xf numFmtId="0" fontId="3" fillId="0" borderId="11" xfId="0" applyFont="1" applyBorder="1" applyAlignment="1">
      <alignment vertical="center"/>
    </xf>
    <xf numFmtId="0" fontId="3" fillId="0" borderId="33" xfId="0" applyFont="1" applyBorder="1" applyAlignment="1">
      <alignment vertical="center"/>
    </xf>
    <xf numFmtId="0" fontId="3" fillId="0" borderId="0" xfId="0" applyFont="1" applyAlignment="1">
      <alignment/>
    </xf>
    <xf numFmtId="0" fontId="4" fillId="33" borderId="25" xfId="0" applyFont="1" applyFill="1" applyBorder="1" applyAlignment="1">
      <alignment vertical="center"/>
    </xf>
    <xf numFmtId="0" fontId="16" fillId="0" borderId="0" xfId="0" applyFont="1" applyAlignment="1">
      <alignment/>
    </xf>
    <xf numFmtId="0" fontId="3" fillId="0" borderId="11" xfId="0" applyFont="1" applyBorder="1" applyAlignment="1">
      <alignment vertical="center"/>
    </xf>
    <xf numFmtId="49" fontId="4" fillId="0" borderId="13" xfId="0" applyNumberFormat="1" applyFont="1" applyBorder="1" applyAlignment="1">
      <alignment horizontal="left" vertical="center"/>
    </xf>
    <xf numFmtId="0" fontId="3" fillId="0" borderId="11" xfId="0" applyFont="1" applyBorder="1" applyAlignment="1">
      <alignment/>
    </xf>
    <xf numFmtId="0" fontId="3" fillId="0" borderId="13"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17" fillId="0" borderId="0" xfId="0" applyFont="1" applyAlignment="1">
      <alignment/>
    </xf>
    <xf numFmtId="0" fontId="17" fillId="0" borderId="0" xfId="0" applyFont="1" applyAlignment="1">
      <alignment wrapText="1"/>
    </xf>
    <xf numFmtId="0" fontId="17" fillId="0" borderId="0" xfId="0" applyFont="1" applyAlignment="1">
      <alignment vertical="center"/>
    </xf>
    <xf numFmtId="0" fontId="1" fillId="0" borderId="31" xfId="0" applyFont="1" applyBorder="1" applyAlignment="1">
      <alignment horizontal="center" vertical="center"/>
    </xf>
    <xf numFmtId="41" fontId="4" fillId="0" borderId="22" xfId="0" applyNumberFormat="1" applyFont="1" applyFill="1" applyBorder="1" applyAlignment="1">
      <alignment horizontal="center" vertical="center"/>
    </xf>
    <xf numFmtId="41" fontId="4" fillId="0" borderId="32" xfId="0" applyNumberFormat="1" applyFont="1" applyFill="1" applyBorder="1" applyAlignment="1">
      <alignment horizontal="center" vertical="center"/>
    </xf>
    <xf numFmtId="0" fontId="4" fillId="0" borderId="32" xfId="0" applyFont="1" applyBorder="1" applyAlignment="1">
      <alignment horizontal="center" wrapText="1"/>
    </xf>
    <xf numFmtId="49" fontId="20" fillId="0" borderId="14" xfId="0" applyNumberFormat="1" applyFont="1" applyBorder="1" applyAlignment="1">
      <alignment horizontal="left" vertical="center"/>
    </xf>
    <xf numFmtId="5" fontId="3" fillId="33" borderId="34" xfId="0" applyNumberFormat="1" applyFont="1" applyFill="1" applyBorder="1" applyAlignment="1" applyProtection="1">
      <alignment vertical="center"/>
      <protection locked="0"/>
    </xf>
    <xf numFmtId="0" fontId="2" fillId="0" borderId="14" xfId="0" applyFont="1" applyBorder="1" applyAlignment="1">
      <alignment horizontal="center"/>
    </xf>
    <xf numFmtId="49" fontId="2" fillId="0" borderId="11" xfId="0" applyNumberFormat="1" applyFont="1" applyBorder="1" applyAlignment="1">
      <alignment horizontal="center"/>
    </xf>
    <xf numFmtId="0" fontId="3" fillId="0" borderId="33" xfId="0" applyFont="1" applyBorder="1" applyAlignment="1">
      <alignment/>
    </xf>
    <xf numFmtId="0" fontId="16" fillId="0" borderId="31" xfId="0" applyFont="1" applyBorder="1" applyAlignment="1">
      <alignment horizontal="center" vertical="center"/>
    </xf>
    <xf numFmtId="49" fontId="16" fillId="0" borderId="13" xfId="0" applyNumberFormat="1" applyFont="1" applyBorder="1" applyAlignment="1">
      <alignment horizontal="center" vertical="center"/>
    </xf>
    <xf numFmtId="5" fontId="3" fillId="33" borderId="27" xfId="0" applyNumberFormat="1" applyFont="1" applyFill="1" applyBorder="1" applyAlignment="1" applyProtection="1">
      <alignment vertical="center"/>
      <protection locked="0"/>
    </xf>
    <xf numFmtId="49" fontId="1" fillId="0" borderId="35" xfId="0" applyNumberFormat="1" applyFont="1" applyBorder="1" applyAlignment="1">
      <alignment vertical="center"/>
    </xf>
    <xf numFmtId="0" fontId="9" fillId="34" borderId="15" xfId="0" applyFont="1" applyFill="1" applyBorder="1" applyAlignment="1">
      <alignment horizontal="left" vertical="center"/>
    </xf>
    <xf numFmtId="0" fontId="9" fillId="34" borderId="17" xfId="0" applyFont="1" applyFill="1" applyBorder="1" applyAlignment="1">
      <alignment horizontal="left" vertical="center"/>
    </xf>
    <xf numFmtId="49" fontId="2" fillId="0" borderId="0" xfId="0" applyNumberFormat="1" applyFont="1" applyFill="1" applyBorder="1" applyAlignment="1">
      <alignment horizontal="center" vertical="center"/>
    </xf>
    <xf numFmtId="0" fontId="2" fillId="0" borderId="12" xfId="0" applyFont="1" applyBorder="1" applyAlignment="1">
      <alignment horizontal="center"/>
    </xf>
    <xf numFmtId="49" fontId="2" fillId="0" borderId="0" xfId="0" applyNumberFormat="1" applyFont="1" applyBorder="1" applyAlignment="1">
      <alignment horizontal="center"/>
    </xf>
    <xf numFmtId="5" fontId="3" fillId="0" borderId="36" xfId="0" applyNumberFormat="1" applyFont="1" applyFill="1" applyBorder="1" applyAlignment="1" applyProtection="1">
      <alignment vertical="center"/>
      <protection/>
    </xf>
    <xf numFmtId="5" fontId="3" fillId="0" borderId="37" xfId="0" applyNumberFormat="1" applyFont="1" applyFill="1" applyBorder="1" applyAlignment="1" applyProtection="1">
      <alignment vertical="center"/>
      <protection/>
    </xf>
    <xf numFmtId="5" fontId="3" fillId="0" borderId="38" xfId="0" applyNumberFormat="1" applyFont="1" applyFill="1" applyBorder="1" applyAlignment="1" applyProtection="1">
      <alignment vertical="center"/>
      <protection/>
    </xf>
    <xf numFmtId="0" fontId="26" fillId="0" borderId="0" xfId="0" applyFont="1" applyAlignment="1">
      <alignment vertical="center"/>
    </xf>
    <xf numFmtId="0" fontId="27" fillId="0" borderId="0" xfId="0" applyFont="1" applyAlignment="1">
      <alignment vertical="center"/>
    </xf>
    <xf numFmtId="0" fontId="28" fillId="33" borderId="39" xfId="0" applyFont="1" applyFill="1" applyBorder="1" applyAlignment="1" applyProtection="1">
      <alignment horizontal="left" vertical="center"/>
      <protection locked="0"/>
    </xf>
    <xf numFmtId="49" fontId="1" fillId="0" borderId="0" xfId="0" applyNumberFormat="1" applyFont="1" applyBorder="1" applyAlignment="1">
      <alignment vertical="center"/>
    </xf>
    <xf numFmtId="49" fontId="2" fillId="0" borderId="0" xfId="0" applyNumberFormat="1" applyFont="1" applyBorder="1" applyAlignment="1">
      <alignment vertical="center"/>
    </xf>
    <xf numFmtId="49" fontId="2" fillId="0" borderId="35" xfId="0" applyNumberFormat="1" applyFont="1" applyBorder="1" applyAlignment="1">
      <alignment vertical="center"/>
    </xf>
    <xf numFmtId="42" fontId="3" fillId="0" borderId="40" xfId="0" applyNumberFormat="1" applyFont="1" applyBorder="1" applyAlignment="1">
      <alignment vertical="center"/>
    </xf>
    <xf numFmtId="5" fontId="0" fillId="0" borderId="0" xfId="0" applyNumberFormat="1" applyFont="1" applyAlignment="1">
      <alignment/>
    </xf>
    <xf numFmtId="9" fontId="3" fillId="0" borderId="0" xfId="59" applyFont="1" applyBorder="1" applyAlignment="1">
      <alignment/>
    </xf>
    <xf numFmtId="5" fontId="0" fillId="0" borderId="0" xfId="0" applyNumberFormat="1" applyFont="1" applyAlignment="1">
      <alignment vertical="center"/>
    </xf>
    <xf numFmtId="9" fontId="0" fillId="0" borderId="0" xfId="59" applyFont="1" applyAlignment="1">
      <alignment vertical="center"/>
    </xf>
    <xf numFmtId="5" fontId="3" fillId="0" borderId="10" xfId="0" applyNumberFormat="1" applyFont="1" applyFill="1" applyBorder="1" applyAlignment="1" applyProtection="1">
      <alignment vertical="center"/>
      <protection locked="0"/>
    </xf>
    <xf numFmtId="5" fontId="3" fillId="0" borderId="34" xfId="0" applyNumberFormat="1" applyFont="1" applyFill="1" applyBorder="1" applyAlignment="1">
      <alignment/>
    </xf>
    <xf numFmtId="5" fontId="3" fillId="0" borderId="41" xfId="0" applyNumberFormat="1" applyFont="1" applyFill="1" applyBorder="1" applyAlignment="1">
      <alignment/>
    </xf>
    <xf numFmtId="0" fontId="21" fillId="0" borderId="11" xfId="0" applyFont="1" applyBorder="1" applyAlignment="1">
      <alignment vertical="top"/>
    </xf>
    <xf numFmtId="9" fontId="3" fillId="0" borderId="29" xfId="0" applyNumberFormat="1" applyFont="1" applyFill="1" applyBorder="1" applyAlignment="1" applyProtection="1">
      <alignment horizontal="center" vertical="center"/>
      <protection locked="0"/>
    </xf>
    <xf numFmtId="0" fontId="16" fillId="0" borderId="14" xfId="0" applyFont="1" applyBorder="1" applyAlignment="1">
      <alignment horizontal="center" vertical="center"/>
    </xf>
    <xf numFmtId="49" fontId="16" fillId="0" borderId="11" xfId="0" applyNumberFormat="1" applyFont="1" applyBorder="1" applyAlignment="1">
      <alignment horizontal="center" vertical="center"/>
    </xf>
    <xf numFmtId="5" fontId="3" fillId="33" borderId="42" xfId="0" applyNumberFormat="1" applyFont="1" applyFill="1" applyBorder="1" applyAlignment="1" applyProtection="1">
      <alignment vertical="center"/>
      <protection locked="0"/>
    </xf>
    <xf numFmtId="9" fontId="3" fillId="0" borderId="42" xfId="0" applyNumberFormat="1" applyFont="1" applyFill="1" applyBorder="1" applyAlignment="1" applyProtection="1">
      <alignment horizontal="center" vertical="center"/>
      <protection locked="0"/>
    </xf>
    <xf numFmtId="5" fontId="3" fillId="0" borderId="43" xfId="0" applyNumberFormat="1" applyFont="1" applyFill="1" applyBorder="1" applyAlignment="1" applyProtection="1">
      <alignment vertical="center"/>
      <protection/>
    </xf>
    <xf numFmtId="5" fontId="3" fillId="0" borderId="27" xfId="0" applyNumberFormat="1" applyFont="1" applyFill="1" applyBorder="1" applyAlignment="1" applyProtection="1">
      <alignment vertical="center"/>
      <protection locked="0"/>
    </xf>
    <xf numFmtId="0" fontId="3" fillId="0" borderId="13" xfId="0" applyFont="1" applyBorder="1" applyAlignment="1">
      <alignment vertical="center"/>
    </xf>
    <xf numFmtId="5" fontId="3" fillId="0" borderId="26" xfId="0" applyNumberFormat="1" applyFont="1" applyFill="1" applyBorder="1" applyAlignment="1" applyProtection="1">
      <alignment vertical="center"/>
      <protection/>
    </xf>
    <xf numFmtId="5" fontId="3" fillId="33" borderId="44" xfId="0" applyNumberFormat="1" applyFont="1" applyFill="1" applyBorder="1" applyAlignment="1" applyProtection="1">
      <alignment vertical="center"/>
      <protection locked="0"/>
    </xf>
    <xf numFmtId="0" fontId="3" fillId="0" borderId="45" xfId="0" applyFont="1" applyBorder="1" applyAlignment="1">
      <alignment/>
    </xf>
    <xf numFmtId="5" fontId="3" fillId="0" borderId="46" xfId="0" applyNumberFormat="1" applyFont="1" applyFill="1" applyBorder="1" applyAlignment="1">
      <alignment/>
    </xf>
    <xf numFmtId="0" fontId="3" fillId="0" borderId="47" xfId="0" applyFont="1" applyBorder="1" applyAlignment="1">
      <alignment/>
    </xf>
    <xf numFmtId="49" fontId="1" fillId="0" borderId="15" xfId="0" applyNumberFormat="1" applyFont="1" applyBorder="1" applyAlignment="1">
      <alignment vertical="center"/>
    </xf>
    <xf numFmtId="49" fontId="1" fillId="0" borderId="17" xfId="0" applyNumberFormat="1" applyFont="1" applyBorder="1" applyAlignment="1">
      <alignment vertical="center"/>
    </xf>
    <xf numFmtId="168" fontId="3" fillId="0" borderId="0" xfId="0" applyNumberFormat="1" applyFont="1" applyBorder="1" applyAlignment="1">
      <alignment horizontal="left"/>
    </xf>
    <xf numFmtId="5" fontId="3" fillId="0" borderId="33" xfId="0" applyNumberFormat="1" applyFont="1" applyBorder="1" applyAlignment="1">
      <alignment/>
    </xf>
    <xf numFmtId="42" fontId="3" fillId="0" borderId="48" xfId="0" applyNumberFormat="1" applyFont="1" applyBorder="1" applyAlignment="1">
      <alignment vertical="center"/>
    </xf>
    <xf numFmtId="49" fontId="2" fillId="0" borderId="49" xfId="0" applyNumberFormat="1" applyFont="1" applyBorder="1" applyAlignment="1">
      <alignment vertical="center"/>
    </xf>
    <xf numFmtId="49" fontId="1" fillId="0" borderId="49" xfId="0" applyNumberFormat="1" applyFont="1" applyBorder="1" applyAlignment="1">
      <alignment vertical="center"/>
    </xf>
    <xf numFmtId="0" fontId="16" fillId="0" borderId="13" xfId="0" applyFont="1" applyBorder="1" applyAlignment="1">
      <alignment vertical="center"/>
    </xf>
    <xf numFmtId="0" fontId="0" fillId="0" borderId="13" xfId="0" applyFont="1" applyBorder="1" applyAlignment="1">
      <alignment vertical="center"/>
    </xf>
    <xf numFmtId="0" fontId="16" fillId="0" borderId="50" xfId="0" applyFont="1" applyBorder="1" applyAlignment="1">
      <alignment vertical="center"/>
    </xf>
    <xf numFmtId="10" fontId="3" fillId="0" borderId="51" xfId="59" applyNumberFormat="1" applyFont="1" applyFill="1" applyBorder="1" applyAlignment="1" applyProtection="1">
      <alignment vertical="center"/>
      <protection/>
    </xf>
    <xf numFmtId="49" fontId="20" fillId="0" borderId="0" xfId="0" applyNumberFormat="1" applyFont="1" applyBorder="1" applyAlignment="1">
      <alignment vertical="center"/>
    </xf>
    <xf numFmtId="0" fontId="2" fillId="0" borderId="0" xfId="0" applyFont="1" applyBorder="1" applyAlignment="1">
      <alignment horizontal="center"/>
    </xf>
    <xf numFmtId="0" fontId="2" fillId="0" borderId="11" xfId="0" applyFont="1" applyBorder="1" applyAlignment="1">
      <alignment horizontal="center"/>
    </xf>
    <xf numFmtId="10" fontId="3" fillId="0" borderId="45" xfId="59" applyNumberFormat="1" applyFont="1" applyFill="1" applyBorder="1" applyAlignment="1">
      <alignment horizontal="center"/>
    </xf>
    <xf numFmtId="5" fontId="3" fillId="0" borderId="47" xfId="0" applyNumberFormat="1" applyFont="1" applyFill="1" applyBorder="1" applyAlignment="1">
      <alignment/>
    </xf>
    <xf numFmtId="9" fontId="3" fillId="0" borderId="52" xfId="59" applyFont="1" applyBorder="1" applyAlignment="1">
      <alignment/>
    </xf>
    <xf numFmtId="5" fontId="3" fillId="0" borderId="13" xfId="0" applyNumberFormat="1" applyFont="1" applyFill="1" applyBorder="1" applyAlignment="1">
      <alignment/>
    </xf>
    <xf numFmtId="5" fontId="3" fillId="0" borderId="22" xfId="0" applyNumberFormat="1" applyFont="1" applyFill="1" applyBorder="1" applyAlignment="1" applyProtection="1">
      <alignment vertical="center"/>
      <protection locked="0"/>
    </xf>
    <xf numFmtId="5" fontId="3" fillId="0" borderId="53" xfId="0" applyNumberFormat="1" applyFont="1" applyFill="1" applyBorder="1" applyAlignment="1" applyProtection="1">
      <alignment vertical="center"/>
      <protection locked="0"/>
    </xf>
    <xf numFmtId="5" fontId="3" fillId="33" borderId="53" xfId="0" applyNumberFormat="1" applyFont="1" applyFill="1" applyBorder="1" applyAlignment="1" applyProtection="1">
      <alignment vertical="center"/>
      <protection locked="0"/>
    </xf>
    <xf numFmtId="5" fontId="3" fillId="33" borderId="54" xfId="0" applyNumberFormat="1" applyFont="1" applyFill="1" applyBorder="1" applyAlignment="1" applyProtection="1">
      <alignment vertical="center"/>
      <protection locked="0"/>
    </xf>
    <xf numFmtId="5" fontId="3" fillId="33" borderId="55" xfId="0" applyNumberFormat="1" applyFont="1" applyFill="1" applyBorder="1" applyAlignment="1" applyProtection="1">
      <alignment vertical="center"/>
      <protection locked="0"/>
    </xf>
    <xf numFmtId="5" fontId="3" fillId="33" borderId="56" xfId="0" applyNumberFormat="1" applyFont="1" applyFill="1" applyBorder="1" applyAlignment="1" applyProtection="1">
      <alignment vertical="center"/>
      <protection locked="0"/>
    </xf>
    <xf numFmtId="9" fontId="3" fillId="0" borderId="57" xfId="0" applyNumberFormat="1" applyFont="1" applyFill="1" applyBorder="1" applyAlignment="1" applyProtection="1">
      <alignment horizontal="center" vertical="center"/>
      <protection locked="0"/>
    </xf>
    <xf numFmtId="0" fontId="4" fillId="0" borderId="0" xfId="0" applyFont="1" applyBorder="1" applyAlignment="1">
      <alignment horizontal="center"/>
    </xf>
    <xf numFmtId="5" fontId="3" fillId="0" borderId="0" xfId="0" applyNumberFormat="1" applyFont="1" applyFill="1" applyBorder="1" applyAlignment="1" applyProtection="1">
      <alignment vertical="center"/>
      <protection/>
    </xf>
    <xf numFmtId="10" fontId="3" fillId="0" borderId="0" xfId="59"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5" fontId="3" fillId="0" borderId="0" xfId="0" applyNumberFormat="1" applyFont="1" applyFill="1" applyBorder="1" applyAlignment="1" applyProtection="1">
      <alignment vertical="center"/>
      <protection/>
    </xf>
    <xf numFmtId="0" fontId="22" fillId="0" borderId="0" xfId="0" applyFont="1" applyAlignment="1">
      <alignment vertical="center"/>
    </xf>
    <xf numFmtId="5" fontId="3" fillId="0" borderId="58" xfId="0" applyNumberFormat="1" applyFont="1" applyFill="1" applyBorder="1" applyAlignment="1" applyProtection="1">
      <alignment vertical="center"/>
      <protection/>
    </xf>
    <xf numFmtId="5" fontId="3" fillId="0" borderId="59" xfId="0" applyNumberFormat="1" applyFont="1" applyFill="1" applyBorder="1" applyAlignment="1" applyProtection="1">
      <alignment vertical="center"/>
      <protection/>
    </xf>
    <xf numFmtId="0" fontId="13" fillId="33" borderId="37" xfId="0" applyFont="1" applyFill="1" applyBorder="1" applyAlignment="1" applyProtection="1">
      <alignment horizontal="right" vertical="center"/>
      <protection locked="0"/>
    </xf>
    <xf numFmtId="9" fontId="3" fillId="0" borderId="29" xfId="0" applyNumberFormat="1" applyFont="1" applyFill="1" applyBorder="1" applyAlignment="1">
      <alignment horizontal="right"/>
    </xf>
    <xf numFmtId="0" fontId="3" fillId="0" borderId="0" xfId="0" applyFont="1" applyBorder="1" applyAlignment="1">
      <alignment horizontal="left"/>
    </xf>
    <xf numFmtId="0" fontId="3" fillId="0" borderId="14" xfId="0" applyFont="1" applyBorder="1" applyAlignment="1">
      <alignment vertical="center"/>
    </xf>
    <xf numFmtId="9" fontId="30" fillId="0" borderId="0" xfId="59" applyFont="1" applyAlignment="1" applyProtection="1">
      <alignment horizontal="left"/>
      <protection locked="0"/>
    </xf>
    <xf numFmtId="9" fontId="31" fillId="0" borderId="0" xfId="59" applyFont="1" applyBorder="1" applyAlignment="1">
      <alignment horizontal="left"/>
    </xf>
    <xf numFmtId="9" fontId="31" fillId="0" borderId="0" xfId="59" applyFont="1" applyAlignment="1">
      <alignment horizontal="left" vertical="center"/>
    </xf>
    <xf numFmtId="9" fontId="31" fillId="0" borderId="0" xfId="59" applyFont="1" applyFill="1" applyAlignment="1">
      <alignment horizontal="left" vertical="center"/>
    </xf>
    <xf numFmtId="9" fontId="32" fillId="0" borderId="0" xfId="59" applyFont="1" applyAlignment="1">
      <alignment horizontal="left" vertical="center"/>
    </xf>
    <xf numFmtId="9" fontId="33" fillId="0" borderId="0" xfId="59" applyFont="1" applyAlignment="1">
      <alignment horizontal="left" vertical="center"/>
    </xf>
    <xf numFmtId="9" fontId="33" fillId="0" borderId="0" xfId="59" applyFont="1" applyAlignment="1">
      <alignment horizontal="left"/>
    </xf>
    <xf numFmtId="9" fontId="33" fillId="0" borderId="0" xfId="59" applyFont="1" applyBorder="1" applyAlignment="1">
      <alignment horizontal="left"/>
    </xf>
    <xf numFmtId="9" fontId="33" fillId="0" borderId="0" xfId="59" applyFont="1" applyBorder="1" applyAlignment="1">
      <alignment horizontal="left" vertical="center"/>
    </xf>
    <xf numFmtId="9" fontId="34" fillId="0" borderId="0" xfId="59" applyFont="1" applyAlignment="1">
      <alignment horizontal="left"/>
    </xf>
    <xf numFmtId="9" fontId="34" fillId="0" borderId="0" xfId="59" applyFont="1" applyAlignment="1">
      <alignment horizontal="left" wrapText="1"/>
    </xf>
    <xf numFmtId="9" fontId="3" fillId="0" borderId="0" xfId="59" applyFont="1" applyFill="1" applyBorder="1" applyAlignment="1" applyProtection="1">
      <alignment horizontal="left" vertical="center"/>
      <protection/>
    </xf>
    <xf numFmtId="42" fontId="3" fillId="0" borderId="0" xfId="0" applyNumberFormat="1" applyFont="1" applyAlignment="1">
      <alignment vertical="center"/>
    </xf>
    <xf numFmtId="0" fontId="4" fillId="0" borderId="14" xfId="0" applyFont="1" applyBorder="1" applyAlignment="1">
      <alignment horizontal="left"/>
    </xf>
    <xf numFmtId="0" fontId="4" fillId="0" borderId="33" xfId="0" applyFont="1" applyBorder="1" applyAlignment="1">
      <alignment horizontal="left"/>
    </xf>
    <xf numFmtId="0" fontId="4" fillId="0" borderId="31" xfId="0" applyFont="1" applyBorder="1" applyAlignment="1">
      <alignment horizontal="left"/>
    </xf>
    <xf numFmtId="0" fontId="4" fillId="0" borderId="46" xfId="0" applyFont="1" applyBorder="1" applyAlignment="1">
      <alignment horizontal="left"/>
    </xf>
    <xf numFmtId="5" fontId="3" fillId="0" borderId="60" xfId="0" applyNumberFormat="1" applyFont="1" applyFill="1" applyBorder="1" applyAlignment="1">
      <alignment/>
    </xf>
    <xf numFmtId="5" fontId="3" fillId="0" borderId="60" xfId="0" applyNumberFormat="1" applyFont="1" applyFill="1" applyBorder="1" applyAlignment="1">
      <alignment/>
    </xf>
    <xf numFmtId="5" fontId="3" fillId="0" borderId="61" xfId="0" applyNumberFormat="1" applyFont="1" applyFill="1" applyBorder="1" applyAlignment="1">
      <alignment/>
    </xf>
    <xf numFmtId="5" fontId="3" fillId="0" borderId="62" xfId="0" applyNumberFormat="1" applyFont="1" applyFill="1" applyBorder="1" applyAlignment="1">
      <alignment/>
    </xf>
    <xf numFmtId="5" fontId="3" fillId="0" borderId="47" xfId="0" applyNumberFormat="1" applyFont="1" applyFill="1" applyBorder="1" applyAlignment="1">
      <alignment/>
    </xf>
    <xf numFmtId="0" fontId="0" fillId="0" borderId="0" xfId="0" applyFont="1" applyAlignment="1">
      <alignment/>
    </xf>
    <xf numFmtId="0" fontId="0" fillId="0" borderId="0" xfId="0" applyFont="1" applyAlignment="1">
      <alignment horizontal="left" vertical="center"/>
    </xf>
    <xf numFmtId="0" fontId="0" fillId="0" borderId="0" xfId="0" applyFont="1" applyAlignment="1">
      <alignment wrapText="1"/>
    </xf>
    <xf numFmtId="0" fontId="9" fillId="0" borderId="0" xfId="0" applyFont="1" applyBorder="1" applyAlignment="1">
      <alignment horizontal="left" vertical="top"/>
    </xf>
    <xf numFmtId="0" fontId="0"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wrapText="1"/>
    </xf>
    <xf numFmtId="0" fontId="6" fillId="34" borderId="63" xfId="53" applyFont="1" applyFill="1" applyBorder="1" applyAlignment="1" applyProtection="1">
      <alignment wrapText="1"/>
      <protection/>
    </xf>
    <xf numFmtId="0" fontId="6" fillId="34" borderId="64" xfId="53" applyFont="1" applyFill="1" applyBorder="1" applyAlignment="1" applyProtection="1">
      <alignment wrapText="1"/>
      <protection/>
    </xf>
    <xf numFmtId="0" fontId="9" fillId="34" borderId="24" xfId="0" applyFont="1" applyFill="1" applyBorder="1" applyAlignment="1">
      <alignment horizontal="left" vertical="center"/>
    </xf>
    <xf numFmtId="0" fontId="6" fillId="34" borderId="25" xfId="53" applyFill="1" applyBorder="1" applyAlignment="1" applyProtection="1">
      <alignment wrapText="1"/>
      <protection/>
    </xf>
    <xf numFmtId="5" fontId="0" fillId="33" borderId="39" xfId="0" applyNumberFormat="1" applyFont="1" applyFill="1" applyBorder="1" applyAlignment="1" applyProtection="1">
      <alignment vertical="center" wrapText="1"/>
      <protection locked="0"/>
    </xf>
    <xf numFmtId="5" fontId="0" fillId="33" borderId="23" xfId="0" applyNumberFormat="1" applyFont="1" applyFill="1" applyBorder="1" applyAlignment="1" applyProtection="1">
      <alignment vertical="center" wrapText="1"/>
      <protection locked="0"/>
    </xf>
    <xf numFmtId="5" fontId="9" fillId="33" borderId="39" xfId="0" applyNumberFormat="1" applyFont="1" applyFill="1" applyBorder="1" applyAlignment="1" applyProtection="1">
      <alignment vertical="center"/>
      <protection locked="0"/>
    </xf>
    <xf numFmtId="5" fontId="0" fillId="33" borderId="23" xfId="0" applyNumberFormat="1" applyFont="1" applyFill="1" applyBorder="1" applyAlignment="1" applyProtection="1">
      <alignment horizontal="left" vertical="center" wrapText="1"/>
      <protection locked="0"/>
    </xf>
    <xf numFmtId="5" fontId="9" fillId="33" borderId="39" xfId="0" applyNumberFormat="1" applyFont="1" applyFill="1" applyBorder="1" applyAlignment="1" applyProtection="1">
      <alignment vertical="center" wrapText="1"/>
      <protection locked="0"/>
    </xf>
    <xf numFmtId="5" fontId="9" fillId="33" borderId="39" xfId="0" applyNumberFormat="1" applyFont="1" applyFill="1" applyBorder="1" applyAlignment="1" applyProtection="1">
      <alignment vertical="center" wrapText="1" readingOrder="1"/>
      <protection locked="0"/>
    </xf>
    <xf numFmtId="5" fontId="0" fillId="33" borderId="23" xfId="0" applyNumberFormat="1" applyFont="1" applyFill="1" applyBorder="1" applyAlignment="1" applyProtection="1">
      <alignment vertical="center" wrapText="1" readingOrder="1"/>
      <protection locked="0"/>
    </xf>
    <xf numFmtId="5" fontId="3" fillId="0" borderId="60" xfId="0" applyNumberFormat="1" applyFont="1" applyFill="1" applyBorder="1" applyAlignment="1">
      <alignment/>
    </xf>
    <xf numFmtId="9" fontId="3" fillId="0" borderId="10" xfId="0" applyNumberFormat="1" applyFont="1" applyFill="1" applyBorder="1" applyAlignment="1" applyProtection="1">
      <alignment horizontal="center" vertical="center"/>
      <protection locked="0"/>
    </xf>
    <xf numFmtId="0" fontId="0" fillId="0" borderId="31" xfId="0" applyFont="1" applyFill="1" applyBorder="1" applyAlignment="1">
      <alignment horizontal="left" vertical="center"/>
    </xf>
    <xf numFmtId="5" fontId="3" fillId="0" borderId="65" xfId="0" applyNumberFormat="1" applyFont="1" applyFill="1" applyBorder="1" applyAlignment="1">
      <alignment/>
    </xf>
    <xf numFmtId="5" fontId="3" fillId="0" borderId="66" xfId="0" applyNumberFormat="1" applyFont="1" applyFill="1" applyBorder="1" applyAlignment="1">
      <alignment/>
    </xf>
    <xf numFmtId="5" fontId="3" fillId="0" borderId="66" xfId="0" applyNumberFormat="1" applyFont="1" applyFill="1" applyBorder="1" applyAlignment="1">
      <alignment/>
    </xf>
    <xf numFmtId="5" fontId="3" fillId="0" borderId="47" xfId="0" applyNumberFormat="1" applyFont="1" applyFill="1" applyBorder="1" applyAlignment="1">
      <alignment/>
    </xf>
    <xf numFmtId="0" fontId="0" fillId="0" borderId="46" xfId="0" applyFont="1" applyFill="1" applyBorder="1" applyAlignment="1">
      <alignment horizontal="left" vertical="center"/>
    </xf>
    <xf numFmtId="5" fontId="35" fillId="33" borderId="23" xfId="0" applyNumberFormat="1" applyFont="1" applyFill="1" applyBorder="1" applyAlignment="1" applyProtection="1">
      <alignment vertical="center" wrapText="1" readingOrder="1"/>
      <protection locked="0"/>
    </xf>
    <xf numFmtId="5" fontId="23" fillId="33" borderId="39" xfId="0" applyNumberFormat="1" applyFont="1" applyFill="1" applyBorder="1" applyAlignment="1" applyProtection="1">
      <alignment vertical="center" wrapText="1" readingOrder="1"/>
      <protection locked="0"/>
    </xf>
    <xf numFmtId="5" fontId="0" fillId="33" borderId="23" xfId="0" applyNumberFormat="1" applyFont="1" applyFill="1" applyBorder="1" applyAlignment="1" applyProtection="1">
      <alignment wrapText="1" readingOrder="1"/>
      <protection locked="0"/>
    </xf>
    <xf numFmtId="0" fontId="8" fillId="0" borderId="0" xfId="0" applyFont="1" applyAlignment="1">
      <alignment vertical="top" wrapText="1"/>
    </xf>
    <xf numFmtId="0" fontId="22"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surveys.nces.ed.gov/IPEDS/Downloads/Forms/package_5_67.pdf" TargetMode="External" /><Relationship Id="rId2" Type="http://schemas.openxmlformats.org/officeDocument/2006/relationships/hyperlink" Target="https://surveys.nces.ed.gov/ipeds/VisForms.aspx?survey=5&amp;form=85&amp;index=14&amp;ri=0&amp;instid=30085"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surveys.nces.ed.gov/ipeds/Downloads/Forms/IPEDSGlossary.pdf"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22"/>
  <sheetViews>
    <sheetView showGridLines="0" zoomScalePageLayoutView="0" workbookViewId="0" topLeftCell="A1">
      <selection activeCell="A1" sqref="A1:B1"/>
    </sheetView>
  </sheetViews>
  <sheetFormatPr defaultColWidth="9.140625" defaultRowHeight="12.75"/>
  <cols>
    <col min="1" max="1" width="6.8515625" style="226" customWidth="1"/>
    <col min="2" max="2" width="100.7109375" style="227" customWidth="1"/>
    <col min="3" max="16384" width="9.140625" style="225" customWidth="1"/>
  </cols>
  <sheetData>
    <row r="1" spans="1:2" ht="15" customHeight="1">
      <c r="A1" s="254" t="s">
        <v>42</v>
      </c>
      <c r="B1" s="254"/>
    </row>
    <row r="2" ht="15" customHeight="1"/>
    <row r="3" spans="1:2" ht="24.75">
      <c r="A3" s="236" t="s">
        <v>9</v>
      </c>
      <c r="B3" s="237" t="s">
        <v>198</v>
      </c>
    </row>
    <row r="4" spans="1:4" s="230" customFormat="1" ht="12.75">
      <c r="A4" s="228"/>
      <c r="B4" s="229"/>
      <c r="D4" s="225"/>
    </row>
    <row r="5" spans="1:2" ht="24.75">
      <c r="A5" s="236" t="s">
        <v>9</v>
      </c>
      <c r="B5" s="237" t="s">
        <v>172</v>
      </c>
    </row>
    <row r="6" spans="1:4" s="230" customFormat="1" ht="12.75">
      <c r="A6" s="228"/>
      <c r="B6" s="229"/>
      <c r="D6" s="225"/>
    </row>
    <row r="7" spans="1:2" ht="37.5">
      <c r="A7" s="236" t="s">
        <v>9</v>
      </c>
      <c r="B7" s="237" t="s">
        <v>38</v>
      </c>
    </row>
    <row r="8" spans="1:2" s="230" customFormat="1" ht="12.75">
      <c r="A8" s="228"/>
      <c r="B8" s="231"/>
    </row>
    <row r="9" spans="1:2" ht="54" customHeight="1">
      <c r="A9" s="236" t="s">
        <v>9</v>
      </c>
      <c r="B9" s="237" t="s">
        <v>182</v>
      </c>
    </row>
    <row r="10" spans="1:2" s="230" customFormat="1" ht="12.75">
      <c r="A10" s="228"/>
      <c r="B10" s="231"/>
    </row>
    <row r="11" spans="1:2" ht="24.75">
      <c r="A11" s="236" t="s">
        <v>9</v>
      </c>
      <c r="B11" s="237" t="s">
        <v>10</v>
      </c>
    </row>
    <row r="12" spans="1:2" s="230" customFormat="1" ht="12.75">
      <c r="A12" s="228"/>
      <c r="B12" s="231"/>
    </row>
    <row r="13" spans="1:2" ht="29.25" customHeight="1">
      <c r="A13" s="236" t="s">
        <v>9</v>
      </c>
      <c r="B13" s="237" t="s">
        <v>39</v>
      </c>
    </row>
    <row r="14" spans="1:2" s="230" customFormat="1" ht="12.75">
      <c r="A14" s="228"/>
      <c r="B14" s="231"/>
    </row>
    <row r="15" spans="1:2" ht="37.5">
      <c r="A15" s="236" t="s">
        <v>9</v>
      </c>
      <c r="B15" s="237" t="s">
        <v>161</v>
      </c>
    </row>
    <row r="16" spans="1:2" s="230" customFormat="1" ht="12.75">
      <c r="A16" s="228"/>
      <c r="B16" s="231"/>
    </row>
    <row r="17" spans="1:2" ht="37.5">
      <c r="A17" s="236" t="s">
        <v>9</v>
      </c>
      <c r="B17" s="237" t="s">
        <v>140</v>
      </c>
    </row>
    <row r="18" spans="1:2" s="230" customFormat="1" ht="12.75">
      <c r="A18" s="228"/>
      <c r="B18" s="231"/>
    </row>
    <row r="19" spans="1:2" ht="37.5">
      <c r="A19" s="236" t="s">
        <v>9</v>
      </c>
      <c r="B19" s="237" t="s">
        <v>160</v>
      </c>
    </row>
    <row r="20" ht="12.75" thickBot="1"/>
    <row r="21" spans="1:2" ht="12.75">
      <c r="A21" s="130" t="s">
        <v>97</v>
      </c>
      <c r="B21" s="232" t="s">
        <v>99</v>
      </c>
    </row>
    <row r="22" spans="1:2" ht="13.5" thickBot="1">
      <c r="A22" s="131" t="s">
        <v>98</v>
      </c>
      <c r="B22" s="233" t="s">
        <v>100</v>
      </c>
    </row>
  </sheetData>
  <sheetProtection selectLockedCells="1"/>
  <mergeCells count="1">
    <mergeCell ref="A1:B1"/>
  </mergeCells>
  <hyperlinks>
    <hyperlink ref="B21" r:id="rId1" display="https://surveys.nces.ed.gov/IPEDS/Downloads/Forms/package_5_67.pdf"/>
    <hyperlink ref="B22" r:id="rId2" display="https://surveys.nces.ed.gov/ipeds/VisForms.aspx?survey=5&amp;form=85&amp;index=14&amp;ri=0&amp;instid=30085"/>
  </hyperlinks>
  <printOptions/>
  <pageMargins left="0.18" right="0.23" top="0.73" bottom="1" header="0.3" footer="0.5"/>
  <pageSetup horizontalDpi="600" verticalDpi="600" orientation="portrait" r:id="rId3"/>
</worksheet>
</file>

<file path=xl/worksheets/sheet3.xml><?xml version="1.0" encoding="utf-8"?>
<worksheet xmlns="http://schemas.openxmlformats.org/spreadsheetml/2006/main" xmlns:r="http://schemas.openxmlformats.org/officeDocument/2006/relationships">
  <sheetPr>
    <pageSetUpPr fitToPage="1"/>
  </sheetPr>
  <dimension ref="A1:P100"/>
  <sheetViews>
    <sheetView showGridLines="0" zoomScalePageLayoutView="0" workbookViewId="0" topLeftCell="A1">
      <pane ySplit="5" topLeftCell="A75" activePane="bottomLeft" state="frozen"/>
      <selection pane="topLeft" activeCell="A1" sqref="A1"/>
      <selection pane="bottomLeft" activeCell="H83" sqref="H83"/>
    </sheetView>
  </sheetViews>
  <sheetFormatPr defaultColWidth="8.8515625" defaultRowHeight="15" customHeight="1"/>
  <cols>
    <col min="1" max="1" width="7.140625" style="2" customWidth="1"/>
    <col min="2" max="2" width="10.8515625" style="3" customWidth="1"/>
    <col min="3" max="3" width="27.8515625" style="104" customWidth="1"/>
    <col min="4" max="4" width="31.7109375" style="4" customWidth="1"/>
    <col min="5" max="7" width="15.7109375" style="5" customWidth="1"/>
    <col min="8" max="8" width="23.7109375" style="5" customWidth="1"/>
    <col min="9" max="9" width="17.421875" style="5" customWidth="1"/>
    <col min="10" max="10" width="14.28125" style="209" bestFit="1" customWidth="1"/>
    <col min="11" max="11" width="9.8515625" style="7" bestFit="1" customWidth="1"/>
    <col min="12" max="12" width="10.7109375" style="7" customWidth="1"/>
    <col min="13" max="13" width="11.57421875" style="7" bestFit="1" customWidth="1"/>
    <col min="14" max="16384" width="8.8515625" style="7" customWidth="1"/>
  </cols>
  <sheetData>
    <row r="1" spans="1:10" ht="15" customHeight="1" thickBot="1">
      <c r="A1" s="34" t="s">
        <v>138</v>
      </c>
      <c r="I1" s="6"/>
      <c r="J1" s="203"/>
    </row>
    <row r="2" spans="1:10" ht="15" customHeight="1" thickBot="1">
      <c r="A2" s="76" t="s">
        <v>96</v>
      </c>
      <c r="B2" s="77"/>
      <c r="C2" s="105"/>
      <c r="D2" s="7"/>
      <c r="E2" s="7"/>
      <c r="F2" s="7"/>
      <c r="G2" s="7"/>
      <c r="H2" s="7"/>
      <c r="I2" s="8"/>
      <c r="J2" s="204"/>
    </row>
    <row r="3" spans="1:10" ht="15" customHeight="1">
      <c r="A3" s="7"/>
      <c r="B3" s="7"/>
      <c r="C3" s="106"/>
      <c r="D3" s="7"/>
      <c r="E3" s="7"/>
      <c r="F3" s="7"/>
      <c r="G3" s="7"/>
      <c r="H3" s="7"/>
      <c r="I3" s="8"/>
      <c r="J3" s="204"/>
    </row>
    <row r="4" spans="1:10" s="11" customFormat="1" ht="15" customHeight="1">
      <c r="A4" s="74" t="s">
        <v>24</v>
      </c>
      <c r="B4" s="74"/>
      <c r="C4" s="140"/>
      <c r="D4" s="75"/>
      <c r="E4" s="9"/>
      <c r="F4" s="9"/>
      <c r="G4" s="9"/>
      <c r="H4" s="9"/>
      <c r="J4" s="205"/>
    </row>
    <row r="5" spans="1:10" s="16" customFormat="1" ht="15" customHeight="1">
      <c r="A5" s="74" t="s">
        <v>94</v>
      </c>
      <c r="B5" s="74"/>
      <c r="C5" s="140"/>
      <c r="D5" s="75"/>
      <c r="E5" s="15"/>
      <c r="F5" s="15"/>
      <c r="G5" s="15"/>
      <c r="H5" s="15"/>
      <c r="J5" s="206"/>
    </row>
    <row r="6" spans="1:10" s="16" customFormat="1" ht="15" customHeight="1">
      <c r="A6" s="17"/>
      <c r="B6" s="12"/>
      <c r="C6" s="106"/>
      <c r="D6" s="13"/>
      <c r="E6" s="14"/>
      <c r="F6" s="14"/>
      <c r="G6" s="15"/>
      <c r="H6" s="15"/>
      <c r="J6" s="206"/>
    </row>
    <row r="7" spans="1:10" s="11" customFormat="1" ht="15" customHeight="1">
      <c r="A7" s="49" t="s">
        <v>79</v>
      </c>
      <c r="B7" s="35"/>
      <c r="C7" s="107"/>
      <c r="D7" s="36"/>
      <c r="E7" s="94" t="s">
        <v>88</v>
      </c>
      <c r="F7" s="97" t="s">
        <v>90</v>
      </c>
      <c r="G7" s="94" t="s">
        <v>125</v>
      </c>
      <c r="H7" s="216"/>
      <c r="I7" s="217"/>
      <c r="J7" s="205"/>
    </row>
    <row r="8" spans="1:10" s="21" customFormat="1" ht="15" customHeight="1">
      <c r="A8" s="92" t="s">
        <v>11</v>
      </c>
      <c r="B8" s="42" t="s">
        <v>69</v>
      </c>
      <c r="C8" s="108" t="s">
        <v>78</v>
      </c>
      <c r="D8" s="93"/>
      <c r="E8" s="95" t="s">
        <v>89</v>
      </c>
      <c r="F8" s="98" t="s">
        <v>91</v>
      </c>
      <c r="G8" s="95" t="s">
        <v>89</v>
      </c>
      <c r="H8" s="218" t="s">
        <v>179</v>
      </c>
      <c r="I8" s="219"/>
      <c r="J8" s="207"/>
    </row>
    <row r="9" spans="1:10" s="19" customFormat="1" ht="15" customHeight="1">
      <c r="A9" s="37" t="s">
        <v>12</v>
      </c>
      <c r="B9" s="38" t="s">
        <v>13</v>
      </c>
      <c r="C9" s="46" t="s">
        <v>23</v>
      </c>
      <c r="D9" s="25"/>
      <c r="E9" s="90"/>
      <c r="F9" s="200">
        <v>1</v>
      </c>
      <c r="G9" s="220">
        <f aca="true" t="shared" si="0" ref="G9:G24">E9*F9</f>
        <v>0</v>
      </c>
      <c r="H9" s="221"/>
      <c r="I9" s="224"/>
      <c r="J9" s="208"/>
    </row>
    <row r="10" spans="1:10" s="19" customFormat="1" ht="15" customHeight="1">
      <c r="A10" s="37" t="s">
        <v>12</v>
      </c>
      <c r="B10" s="72" t="s">
        <v>80</v>
      </c>
      <c r="C10" s="46" t="s">
        <v>83</v>
      </c>
      <c r="D10" s="25"/>
      <c r="E10" s="31"/>
      <c r="F10" s="200">
        <v>1</v>
      </c>
      <c r="G10" s="91">
        <f t="shared" si="0"/>
        <v>0</v>
      </c>
      <c r="H10" s="243" t="s">
        <v>199</v>
      </c>
      <c r="I10" s="222"/>
      <c r="J10" s="208"/>
    </row>
    <row r="11" spans="1:13" s="19" customFormat="1" ht="15" customHeight="1">
      <c r="A11" s="37" t="s">
        <v>12</v>
      </c>
      <c r="B11" s="72" t="s">
        <v>81</v>
      </c>
      <c r="C11" s="46" t="s">
        <v>84</v>
      </c>
      <c r="D11" s="25"/>
      <c r="E11" s="31"/>
      <c r="F11" s="200">
        <v>1</v>
      </c>
      <c r="G11" s="91">
        <f t="shared" si="0"/>
        <v>0</v>
      </c>
      <c r="H11" s="243" t="s">
        <v>199</v>
      </c>
      <c r="I11" s="222"/>
      <c r="J11" s="208"/>
      <c r="M11" s="33"/>
    </row>
    <row r="12" spans="1:10" s="19" customFormat="1" ht="15" customHeight="1">
      <c r="A12" s="37" t="s">
        <v>12</v>
      </c>
      <c r="B12" s="72" t="s">
        <v>82</v>
      </c>
      <c r="C12" s="46" t="s">
        <v>85</v>
      </c>
      <c r="D12" s="25"/>
      <c r="E12" s="31"/>
      <c r="F12" s="200">
        <v>1</v>
      </c>
      <c r="G12" s="91">
        <f t="shared" si="0"/>
        <v>0</v>
      </c>
      <c r="H12" s="243" t="s">
        <v>199</v>
      </c>
      <c r="I12" s="222"/>
      <c r="J12" s="208"/>
    </row>
    <row r="13" spans="1:10" s="19" customFormat="1" ht="15" customHeight="1">
      <c r="A13" s="37" t="s">
        <v>12</v>
      </c>
      <c r="B13" s="38" t="s">
        <v>14</v>
      </c>
      <c r="C13" s="46" t="s">
        <v>72</v>
      </c>
      <c r="D13" s="25"/>
      <c r="E13" s="31"/>
      <c r="F13" s="200">
        <v>1</v>
      </c>
      <c r="G13" s="91">
        <f t="shared" si="0"/>
        <v>0</v>
      </c>
      <c r="H13" s="221"/>
      <c r="I13" s="222"/>
      <c r="J13" s="208"/>
    </row>
    <row r="14" spans="1:10" s="19" customFormat="1" ht="15" customHeight="1">
      <c r="A14" s="37" t="s">
        <v>12</v>
      </c>
      <c r="B14" s="38" t="s">
        <v>15</v>
      </c>
      <c r="C14" s="46" t="s">
        <v>73</v>
      </c>
      <c r="D14" s="25"/>
      <c r="E14" s="31"/>
      <c r="F14" s="200">
        <v>1</v>
      </c>
      <c r="G14" s="91">
        <f t="shared" si="0"/>
        <v>0</v>
      </c>
      <c r="H14" s="221"/>
      <c r="I14" s="222"/>
      <c r="J14" s="208"/>
    </row>
    <row r="15" spans="1:10" s="19" customFormat="1" ht="15" customHeight="1">
      <c r="A15" s="37" t="s">
        <v>12</v>
      </c>
      <c r="B15" s="38" t="s">
        <v>16</v>
      </c>
      <c r="C15" s="46" t="s">
        <v>74</v>
      </c>
      <c r="D15" s="25"/>
      <c r="E15" s="31"/>
      <c r="F15" s="200">
        <v>1</v>
      </c>
      <c r="G15" s="91">
        <f t="shared" si="0"/>
        <v>0</v>
      </c>
      <c r="H15" s="221"/>
      <c r="I15" s="222"/>
      <c r="J15" s="208"/>
    </row>
    <row r="16" spans="1:10" s="19" customFormat="1" ht="15" customHeight="1">
      <c r="A16" s="37" t="s">
        <v>12</v>
      </c>
      <c r="B16" s="38" t="s">
        <v>58</v>
      </c>
      <c r="C16" s="46" t="s">
        <v>60</v>
      </c>
      <c r="D16" s="25"/>
      <c r="E16" s="31"/>
      <c r="F16" s="200">
        <v>1</v>
      </c>
      <c r="G16" s="91">
        <f t="shared" si="0"/>
        <v>0</v>
      </c>
      <c r="H16" s="221"/>
      <c r="I16" s="222"/>
      <c r="J16" s="208"/>
    </row>
    <row r="17" spans="1:10" s="19" customFormat="1" ht="15" customHeight="1">
      <c r="A17" s="37" t="s">
        <v>12</v>
      </c>
      <c r="B17" s="40" t="s">
        <v>59</v>
      </c>
      <c r="C17" s="46" t="s">
        <v>75</v>
      </c>
      <c r="D17" s="25"/>
      <c r="E17" s="31"/>
      <c r="F17" s="200">
        <v>1</v>
      </c>
      <c r="G17" s="91">
        <f t="shared" si="0"/>
        <v>0</v>
      </c>
      <c r="H17" s="221"/>
      <c r="I17" s="222"/>
      <c r="J17" s="208"/>
    </row>
    <row r="18" spans="1:10" s="19" customFormat="1" ht="15" customHeight="1">
      <c r="A18" s="37" t="s">
        <v>12</v>
      </c>
      <c r="B18" s="38" t="s">
        <v>17</v>
      </c>
      <c r="C18" s="46" t="s">
        <v>76</v>
      </c>
      <c r="D18" s="25"/>
      <c r="E18" s="31"/>
      <c r="F18" s="200">
        <v>1</v>
      </c>
      <c r="G18" s="91">
        <f t="shared" si="0"/>
        <v>0</v>
      </c>
      <c r="H18" s="221"/>
      <c r="I18" s="222"/>
      <c r="J18" s="208"/>
    </row>
    <row r="19" spans="1:10" s="19" customFormat="1" ht="15" customHeight="1">
      <c r="A19" s="73" t="s">
        <v>12</v>
      </c>
      <c r="B19" s="72" t="s">
        <v>86</v>
      </c>
      <c r="C19" s="46" t="s">
        <v>87</v>
      </c>
      <c r="D19" s="25"/>
      <c r="E19" s="31"/>
      <c r="F19" s="200">
        <v>0</v>
      </c>
      <c r="G19" s="91">
        <f t="shared" si="0"/>
        <v>0</v>
      </c>
      <c r="H19" s="221" t="s">
        <v>180</v>
      </c>
      <c r="I19" s="222"/>
      <c r="J19" s="208"/>
    </row>
    <row r="20" spans="1:10" s="19" customFormat="1" ht="15" customHeight="1">
      <c r="A20" s="37" t="s">
        <v>12</v>
      </c>
      <c r="B20" s="38" t="s">
        <v>18</v>
      </c>
      <c r="C20" s="46" t="s">
        <v>3</v>
      </c>
      <c r="D20" s="25"/>
      <c r="E20" s="31"/>
      <c r="F20" s="200">
        <v>1</v>
      </c>
      <c r="G20" s="91">
        <f t="shared" si="0"/>
        <v>0</v>
      </c>
      <c r="H20" s="221"/>
      <c r="I20" s="222"/>
      <c r="J20" s="208"/>
    </row>
    <row r="21" spans="1:10" s="19" customFormat="1" ht="15" customHeight="1">
      <c r="A21" s="37" t="s">
        <v>12</v>
      </c>
      <c r="B21" s="38" t="s">
        <v>19</v>
      </c>
      <c r="C21" s="46" t="s">
        <v>71</v>
      </c>
      <c r="D21" s="25"/>
      <c r="E21" s="31"/>
      <c r="F21" s="200">
        <v>1</v>
      </c>
      <c r="G21" s="91">
        <f t="shared" si="0"/>
        <v>0</v>
      </c>
      <c r="H21" s="221"/>
      <c r="I21" s="222"/>
      <c r="J21" s="208"/>
    </row>
    <row r="22" spans="1:10" s="19" customFormat="1" ht="15" customHeight="1">
      <c r="A22" s="37" t="s">
        <v>12</v>
      </c>
      <c r="B22" s="38" t="s">
        <v>21</v>
      </c>
      <c r="C22" s="46" t="s">
        <v>61</v>
      </c>
      <c r="D22" s="25"/>
      <c r="E22" s="31"/>
      <c r="F22" s="200">
        <v>1</v>
      </c>
      <c r="G22" s="91">
        <f t="shared" si="0"/>
        <v>0</v>
      </c>
      <c r="H22" s="221"/>
      <c r="I22" s="222"/>
      <c r="J22" s="208"/>
    </row>
    <row r="23" spans="1:10" s="19" customFormat="1" ht="15" customHeight="1">
      <c r="A23" s="37" t="s">
        <v>12</v>
      </c>
      <c r="B23" s="38" t="s">
        <v>20</v>
      </c>
      <c r="C23" s="46" t="s">
        <v>4</v>
      </c>
      <c r="D23" s="25"/>
      <c r="E23" s="31"/>
      <c r="F23" s="200">
        <v>1</v>
      </c>
      <c r="G23" s="91">
        <f t="shared" si="0"/>
        <v>0</v>
      </c>
      <c r="H23" s="221"/>
      <c r="I23" s="222"/>
      <c r="J23" s="208"/>
    </row>
    <row r="24" spans="1:10" s="19" customFormat="1" ht="15" customHeight="1">
      <c r="A24" s="73" t="s">
        <v>12</v>
      </c>
      <c r="B24" s="72" t="s">
        <v>43</v>
      </c>
      <c r="C24" s="46" t="s">
        <v>158</v>
      </c>
      <c r="D24" s="25"/>
      <c r="E24" s="31"/>
      <c r="F24" s="200">
        <v>1</v>
      </c>
      <c r="G24" s="91">
        <f t="shared" si="0"/>
        <v>0</v>
      </c>
      <c r="H24" s="221"/>
      <c r="I24" s="223"/>
      <c r="J24" s="208"/>
    </row>
    <row r="25" spans="1:10" s="19" customFormat="1" ht="15" customHeight="1">
      <c r="A25" s="99"/>
      <c r="B25" s="100"/>
      <c r="C25" s="109"/>
      <c r="D25" s="36"/>
      <c r="E25" s="102"/>
      <c r="F25" s="102"/>
      <c r="G25" s="103"/>
      <c r="H25" s="202"/>
      <c r="I25" s="16"/>
      <c r="J25" s="208"/>
    </row>
    <row r="26" spans="1:10" s="11" customFormat="1" ht="15" customHeight="1">
      <c r="A26" s="47" t="s">
        <v>77</v>
      </c>
      <c r="B26" s="42"/>
      <c r="C26" s="110"/>
      <c r="D26" s="44"/>
      <c r="E26" s="79">
        <f>SUM(E9:E25)</f>
        <v>0</v>
      </c>
      <c r="F26" s="45"/>
      <c r="G26" s="78">
        <f>SUM(G9:G25)</f>
        <v>0</v>
      </c>
      <c r="H26" s="16"/>
      <c r="J26" s="205"/>
    </row>
    <row r="27" spans="1:10" s="11" customFormat="1" ht="15" customHeight="1">
      <c r="A27" s="23"/>
      <c r="B27" s="20"/>
      <c r="C27" s="111"/>
      <c r="D27" s="18"/>
      <c r="E27" s="19"/>
      <c r="F27" s="19"/>
      <c r="G27" s="19"/>
      <c r="H27" s="19"/>
      <c r="I27" s="86"/>
      <c r="J27" s="205"/>
    </row>
    <row r="28" spans="1:10" s="11" customFormat="1" ht="15" customHeight="1">
      <c r="A28" s="23"/>
      <c r="B28" s="20"/>
      <c r="C28" s="111"/>
      <c r="D28" s="18"/>
      <c r="E28" s="19"/>
      <c r="F28" s="19"/>
      <c r="G28" s="19"/>
      <c r="H28" s="19"/>
      <c r="I28" s="19"/>
      <c r="J28" s="208"/>
    </row>
    <row r="29" spans="1:10" s="11" customFormat="1" ht="15" customHeight="1">
      <c r="A29" s="121" t="s">
        <v>169</v>
      </c>
      <c r="B29" s="48"/>
      <c r="C29" s="107"/>
      <c r="D29" s="36"/>
      <c r="E29" s="118" t="s">
        <v>88</v>
      </c>
      <c r="F29" s="71" t="s">
        <v>90</v>
      </c>
      <c r="G29" s="70" t="s">
        <v>125</v>
      </c>
      <c r="H29" s="191"/>
      <c r="I29" s="19"/>
      <c r="J29" s="205"/>
    </row>
    <row r="30" spans="1:10" s="11" customFormat="1" ht="15" customHeight="1">
      <c r="A30" s="117" t="s">
        <v>11</v>
      </c>
      <c r="B30" s="42" t="s">
        <v>70</v>
      </c>
      <c r="C30" s="110"/>
      <c r="D30" s="43"/>
      <c r="E30" s="119" t="s">
        <v>89</v>
      </c>
      <c r="F30" s="120" t="s">
        <v>91</v>
      </c>
      <c r="G30" s="96" t="s">
        <v>89</v>
      </c>
      <c r="H30" s="191"/>
      <c r="I30" s="19"/>
      <c r="J30" s="205"/>
    </row>
    <row r="31" spans="1:10" s="11" customFormat="1" ht="15" customHeight="1">
      <c r="A31" s="154" t="s">
        <v>62</v>
      </c>
      <c r="B31" s="155" t="s">
        <v>45</v>
      </c>
      <c r="C31" s="107" t="s">
        <v>1</v>
      </c>
      <c r="D31" s="102" t="s">
        <v>63</v>
      </c>
      <c r="E31" s="156"/>
      <c r="F31" s="157"/>
      <c r="G31" s="158"/>
      <c r="H31" s="192"/>
      <c r="I31" s="19"/>
      <c r="J31" s="205"/>
    </row>
    <row r="32" spans="1:10" s="11" customFormat="1" ht="15" customHeight="1">
      <c r="A32" s="51" t="s">
        <v>62</v>
      </c>
      <c r="B32" s="52" t="s">
        <v>27</v>
      </c>
      <c r="C32" s="112"/>
      <c r="D32" s="41" t="s">
        <v>152</v>
      </c>
      <c r="E32" s="32"/>
      <c r="F32" s="153">
        <v>0</v>
      </c>
      <c r="G32" s="80">
        <f>E32*F32</f>
        <v>0</v>
      </c>
      <c r="H32" s="195"/>
      <c r="I32" s="19"/>
      <c r="J32" s="205"/>
    </row>
    <row r="33" spans="1:10" s="11" customFormat="1" ht="15" customHeight="1">
      <c r="A33" s="51"/>
      <c r="B33" s="52"/>
      <c r="C33" s="112"/>
      <c r="D33" s="41" t="s">
        <v>153</v>
      </c>
      <c r="E33" s="149">
        <f>IF(ISERR((E32/E$77)*$E$81),0,(E32/E$77)*$E$81)</f>
        <v>0</v>
      </c>
      <c r="F33" s="153">
        <f>IF(F32="",0,F32)</f>
        <v>0</v>
      </c>
      <c r="G33" s="80">
        <f>E33*F33</f>
        <v>0</v>
      </c>
      <c r="H33" s="192"/>
      <c r="I33" s="19"/>
      <c r="J33" s="205"/>
    </row>
    <row r="34" spans="1:10" s="11" customFormat="1" ht="15" customHeight="1">
      <c r="A34" s="126"/>
      <c r="B34" s="127"/>
      <c r="C34" s="110"/>
      <c r="D34" s="160" t="s">
        <v>154</v>
      </c>
      <c r="E34" s="159">
        <f>IF(ISERR(E31-E32-E33),"",E31-E32-E33)</f>
        <v>0</v>
      </c>
      <c r="F34" s="190">
        <f>$H$83</f>
        <v>0</v>
      </c>
      <c r="G34" s="80">
        <f>E34*F34</f>
        <v>0</v>
      </c>
      <c r="H34" s="192"/>
      <c r="I34" s="19"/>
      <c r="J34" s="205"/>
    </row>
    <row r="35" spans="1:10" s="11" customFormat="1" ht="15" customHeight="1">
      <c r="A35" s="154" t="s">
        <v>62</v>
      </c>
      <c r="B35" s="155" t="s">
        <v>49</v>
      </c>
      <c r="C35" s="107" t="s">
        <v>22</v>
      </c>
      <c r="D35" s="102" t="s">
        <v>63</v>
      </c>
      <c r="E35" s="156"/>
      <c r="F35" s="157"/>
      <c r="G35" s="158"/>
      <c r="H35" s="192"/>
      <c r="I35" s="19"/>
      <c r="J35" s="205"/>
    </row>
    <row r="36" spans="1:10" s="11" customFormat="1" ht="15" customHeight="1">
      <c r="A36" s="51" t="s">
        <v>62</v>
      </c>
      <c r="B36" s="52" t="s">
        <v>28</v>
      </c>
      <c r="C36" s="112"/>
      <c r="D36" s="41" t="s">
        <v>152</v>
      </c>
      <c r="E36" s="32"/>
      <c r="F36" s="244">
        <v>0</v>
      </c>
      <c r="G36" s="80">
        <f>E36*F36</f>
        <v>0</v>
      </c>
      <c r="H36" s="195"/>
      <c r="I36" s="19"/>
      <c r="J36" s="205"/>
    </row>
    <row r="37" spans="1:10" s="11" customFormat="1" ht="15" customHeight="1">
      <c r="A37" s="51"/>
      <c r="B37" s="52"/>
      <c r="C37" s="112"/>
      <c r="D37" s="41" t="s">
        <v>153</v>
      </c>
      <c r="E37" s="149">
        <f>IF(ISERR((E36/E$77)*$E$81),0,(E36/E$77)*$E$81)</f>
        <v>0</v>
      </c>
      <c r="F37" s="153">
        <f>IF(F36="",0,F36)</f>
        <v>0</v>
      </c>
      <c r="G37" s="80">
        <f>E37*F37</f>
        <v>0</v>
      </c>
      <c r="H37" s="192"/>
      <c r="I37" s="19"/>
      <c r="J37" s="205"/>
    </row>
    <row r="38" spans="1:10" s="11" customFormat="1" ht="15" customHeight="1">
      <c r="A38" s="126"/>
      <c r="B38" s="127"/>
      <c r="C38" s="110"/>
      <c r="D38" s="160" t="s">
        <v>154</v>
      </c>
      <c r="E38" s="159">
        <f>E35-E36-E37</f>
        <v>0</v>
      </c>
      <c r="F38" s="190">
        <f>$H$83</f>
        <v>0</v>
      </c>
      <c r="G38" s="80">
        <f>E38*F38</f>
        <v>0</v>
      </c>
      <c r="H38" s="192"/>
      <c r="I38" s="19"/>
      <c r="J38" s="205"/>
    </row>
    <row r="39" spans="1:10" s="11" customFormat="1" ht="15" customHeight="1">
      <c r="A39" s="154" t="s">
        <v>62</v>
      </c>
      <c r="B39" s="155" t="s">
        <v>50</v>
      </c>
      <c r="C39" s="107" t="s">
        <v>64</v>
      </c>
      <c r="D39" s="102" t="s">
        <v>63</v>
      </c>
      <c r="E39" s="156"/>
      <c r="F39" s="157"/>
      <c r="G39" s="158"/>
      <c r="H39" s="195"/>
      <c r="I39" s="19"/>
      <c r="J39" s="205"/>
    </row>
    <row r="40" spans="1:10" s="11" customFormat="1" ht="15" customHeight="1">
      <c r="A40" s="51" t="s">
        <v>62</v>
      </c>
      <c r="B40" s="52" t="s">
        <v>29</v>
      </c>
      <c r="C40" s="112"/>
      <c r="D40" s="41" t="s">
        <v>152</v>
      </c>
      <c r="E40" s="32"/>
      <c r="F40" s="244">
        <v>0.5</v>
      </c>
      <c r="G40" s="80">
        <f>E40*F40</f>
        <v>0</v>
      </c>
      <c r="H40" s="192"/>
      <c r="I40" s="19"/>
      <c r="J40" s="205"/>
    </row>
    <row r="41" spans="1:10" s="11" customFormat="1" ht="15" customHeight="1">
      <c r="A41" s="51"/>
      <c r="B41" s="52"/>
      <c r="C41" s="112"/>
      <c r="D41" s="41" t="s">
        <v>153</v>
      </c>
      <c r="E41" s="149">
        <f>IF(ISERR((E40/E$77)*$E$81),0,(E40/E$77)*$E$81)</f>
        <v>0</v>
      </c>
      <c r="F41" s="153">
        <f>IF(F40="",0,F40)</f>
        <v>0.5</v>
      </c>
      <c r="G41" s="80">
        <f>E41*F41</f>
        <v>0</v>
      </c>
      <c r="H41" s="192"/>
      <c r="I41" s="19"/>
      <c r="J41" s="205"/>
    </row>
    <row r="42" spans="1:10" s="11" customFormat="1" ht="15" customHeight="1">
      <c r="A42" s="126"/>
      <c r="B42" s="127"/>
      <c r="C42" s="110"/>
      <c r="D42" s="160" t="s">
        <v>154</v>
      </c>
      <c r="E42" s="159">
        <f>E39-E40-E41</f>
        <v>0</v>
      </c>
      <c r="F42" s="190">
        <f>$H$83</f>
        <v>0</v>
      </c>
      <c r="G42" s="80">
        <f>E42*F42</f>
        <v>0</v>
      </c>
      <c r="H42" s="192"/>
      <c r="I42" s="19"/>
      <c r="J42" s="205"/>
    </row>
    <row r="43" spans="1:10" s="11" customFormat="1" ht="15" customHeight="1">
      <c r="A43" s="154" t="s">
        <v>62</v>
      </c>
      <c r="B43" s="155" t="s">
        <v>65</v>
      </c>
      <c r="C43" s="107" t="s">
        <v>25</v>
      </c>
      <c r="D43" s="102" t="s">
        <v>63</v>
      </c>
      <c r="E43" s="156"/>
      <c r="F43" s="157"/>
      <c r="G43" s="158"/>
      <c r="H43" s="195"/>
      <c r="I43" s="19"/>
      <c r="J43" s="205"/>
    </row>
    <row r="44" spans="1:10" s="11" customFormat="1" ht="15" customHeight="1">
      <c r="A44" s="51" t="s">
        <v>62</v>
      </c>
      <c r="B44" s="52" t="s">
        <v>40</v>
      </c>
      <c r="C44" s="112"/>
      <c r="D44" s="41" t="s">
        <v>152</v>
      </c>
      <c r="E44" s="32"/>
      <c r="F44" s="244">
        <v>0</v>
      </c>
      <c r="G44" s="80">
        <f>E44*F44</f>
        <v>0</v>
      </c>
      <c r="H44" s="192"/>
      <c r="I44" s="19"/>
      <c r="J44" s="205"/>
    </row>
    <row r="45" spans="1:10" s="11" customFormat="1" ht="15" customHeight="1">
      <c r="A45" s="51"/>
      <c r="B45" s="52"/>
      <c r="C45" s="112"/>
      <c r="D45" s="41" t="s">
        <v>153</v>
      </c>
      <c r="E45" s="149">
        <f>IF(ISERR((E44/E$77)*$E$81),0,(E44/E$77)*$E$81)</f>
        <v>0</v>
      </c>
      <c r="F45" s="153">
        <f>IF(F44="",0,F44)</f>
        <v>0</v>
      </c>
      <c r="G45" s="80">
        <f>E45*F45</f>
        <v>0</v>
      </c>
      <c r="H45" s="192"/>
      <c r="I45" s="19"/>
      <c r="J45" s="205"/>
    </row>
    <row r="46" spans="1:10" s="11" customFormat="1" ht="15" customHeight="1">
      <c r="A46" s="126"/>
      <c r="B46" s="127"/>
      <c r="C46" s="110"/>
      <c r="D46" s="160" t="s">
        <v>154</v>
      </c>
      <c r="E46" s="159">
        <f>E43-E44-E45</f>
        <v>0</v>
      </c>
      <c r="F46" s="190">
        <f>$H$83</f>
        <v>0</v>
      </c>
      <c r="G46" s="80">
        <f>E46*F46</f>
        <v>0</v>
      </c>
      <c r="H46" s="192"/>
      <c r="I46" s="19"/>
      <c r="J46" s="205"/>
    </row>
    <row r="47" spans="1:10" s="11" customFormat="1" ht="15" customHeight="1">
      <c r="A47" s="154" t="s">
        <v>62</v>
      </c>
      <c r="B47" s="155" t="s">
        <v>51</v>
      </c>
      <c r="C47" s="107" t="s">
        <v>2</v>
      </c>
      <c r="D47" s="102" t="s">
        <v>63</v>
      </c>
      <c r="E47" s="156"/>
      <c r="F47" s="157"/>
      <c r="G47" s="158"/>
      <c r="H47" s="192"/>
      <c r="I47" s="19"/>
      <c r="J47" s="205"/>
    </row>
    <row r="48" spans="1:10" s="11" customFormat="1" ht="15" customHeight="1">
      <c r="A48" s="51" t="s">
        <v>62</v>
      </c>
      <c r="B48" s="52" t="s">
        <v>30</v>
      </c>
      <c r="C48" s="112"/>
      <c r="D48" s="41" t="s">
        <v>152</v>
      </c>
      <c r="E48" s="32"/>
      <c r="F48" s="244">
        <v>0.5</v>
      </c>
      <c r="G48" s="80">
        <f>E48*F48</f>
        <v>0</v>
      </c>
      <c r="H48" s="195"/>
      <c r="I48" s="19"/>
      <c r="J48" s="205"/>
    </row>
    <row r="49" spans="1:10" s="11" customFormat="1" ht="15" customHeight="1">
      <c r="A49" s="51"/>
      <c r="B49" s="52"/>
      <c r="C49" s="112"/>
      <c r="D49" s="41" t="s">
        <v>153</v>
      </c>
      <c r="E49" s="149">
        <f>IF(ISERR((E48/E$77)*$E$81),0,(E48/E$77)*$E$81)</f>
        <v>0</v>
      </c>
      <c r="F49" s="153">
        <f>IF(F48="",0,F48)</f>
        <v>0.5</v>
      </c>
      <c r="G49" s="80">
        <f>E49*F49</f>
        <v>0</v>
      </c>
      <c r="H49" s="192"/>
      <c r="I49" s="19"/>
      <c r="J49" s="205"/>
    </row>
    <row r="50" spans="1:10" s="11" customFormat="1" ht="15" customHeight="1">
      <c r="A50" s="126"/>
      <c r="B50" s="127"/>
      <c r="C50" s="110"/>
      <c r="D50" s="160" t="s">
        <v>154</v>
      </c>
      <c r="E50" s="159">
        <f>E47-E48-E49</f>
        <v>0</v>
      </c>
      <c r="F50" s="190">
        <f>$H$83</f>
        <v>0</v>
      </c>
      <c r="G50" s="80">
        <f>E50*F50</f>
        <v>0</v>
      </c>
      <c r="H50" s="192"/>
      <c r="I50" s="19"/>
      <c r="J50" s="205"/>
    </row>
    <row r="51" spans="1:10" s="11" customFormat="1" ht="15" customHeight="1">
      <c r="A51" s="154" t="s">
        <v>62</v>
      </c>
      <c r="B51" s="155" t="s">
        <v>52</v>
      </c>
      <c r="C51" s="107" t="s">
        <v>5</v>
      </c>
      <c r="D51" s="102" t="s">
        <v>63</v>
      </c>
      <c r="E51" s="156"/>
      <c r="F51" s="157"/>
      <c r="G51" s="158"/>
      <c r="H51" s="195"/>
      <c r="I51" s="19"/>
      <c r="J51" s="205"/>
    </row>
    <row r="52" spans="1:10" s="11" customFormat="1" ht="15" customHeight="1">
      <c r="A52" s="51" t="s">
        <v>62</v>
      </c>
      <c r="B52" s="52" t="s">
        <v>31</v>
      </c>
      <c r="C52" s="112"/>
      <c r="D52" s="41" t="s">
        <v>152</v>
      </c>
      <c r="E52" s="32"/>
      <c r="F52" s="244">
        <v>0</v>
      </c>
      <c r="G52" s="80">
        <f>E52*F52</f>
        <v>0</v>
      </c>
      <c r="H52" s="192"/>
      <c r="I52" s="19"/>
      <c r="J52" s="205"/>
    </row>
    <row r="53" spans="1:10" s="11" customFormat="1" ht="15" customHeight="1">
      <c r="A53" s="51"/>
      <c r="B53" s="52"/>
      <c r="C53" s="112"/>
      <c r="D53" s="41" t="s">
        <v>153</v>
      </c>
      <c r="E53" s="149">
        <f>IF(ISERR((E52/E$77)*$E$81),0,(E52/E$77)*$E$81)</f>
        <v>0</v>
      </c>
      <c r="F53" s="153">
        <f>IF(F52="",0,F52)</f>
        <v>0</v>
      </c>
      <c r="G53" s="80">
        <f>E53*F53</f>
        <v>0</v>
      </c>
      <c r="H53" s="192"/>
      <c r="I53" s="19"/>
      <c r="J53" s="205"/>
    </row>
    <row r="54" spans="1:10" s="11" customFormat="1" ht="15" customHeight="1">
      <c r="A54" s="126"/>
      <c r="B54" s="127"/>
      <c r="C54" s="110"/>
      <c r="D54" s="160" t="s">
        <v>154</v>
      </c>
      <c r="E54" s="159">
        <f>E51-E52-E53</f>
        <v>0</v>
      </c>
      <c r="F54" s="190">
        <f>$H$83</f>
        <v>0</v>
      </c>
      <c r="G54" s="80">
        <f>E54*F54</f>
        <v>0</v>
      </c>
      <c r="H54" s="192"/>
      <c r="I54" s="19"/>
      <c r="J54" s="205"/>
    </row>
    <row r="55" spans="1:10" s="11" customFormat="1" ht="15" customHeight="1">
      <c r="A55" s="154" t="s">
        <v>62</v>
      </c>
      <c r="B55" s="155" t="s">
        <v>53</v>
      </c>
      <c r="C55" s="107" t="s">
        <v>6</v>
      </c>
      <c r="D55" s="102" t="s">
        <v>63</v>
      </c>
      <c r="E55" s="156"/>
      <c r="F55" s="157"/>
      <c r="G55" s="158"/>
      <c r="H55" s="195"/>
      <c r="I55" s="19"/>
      <c r="J55" s="205"/>
    </row>
    <row r="56" spans="1:10" s="11" customFormat="1" ht="15" customHeight="1">
      <c r="A56" s="51" t="s">
        <v>62</v>
      </c>
      <c r="B56" s="52" t="s">
        <v>32</v>
      </c>
      <c r="C56" s="112"/>
      <c r="D56" s="41" t="s">
        <v>152</v>
      </c>
      <c r="E56" s="32"/>
      <c r="F56" s="244">
        <v>1</v>
      </c>
      <c r="G56" s="80">
        <f>E56*F56</f>
        <v>0</v>
      </c>
      <c r="H56" s="192"/>
      <c r="I56" s="19"/>
      <c r="J56" s="205"/>
    </row>
    <row r="57" spans="1:10" s="11" customFormat="1" ht="15" customHeight="1">
      <c r="A57" s="51"/>
      <c r="B57" s="52"/>
      <c r="C57" s="112"/>
      <c r="D57" s="41" t="s">
        <v>153</v>
      </c>
      <c r="E57" s="149">
        <f>IF(ISERR((E56/E$77)*$E$81),0,(E56/E$77)*$E$81)</f>
        <v>0</v>
      </c>
      <c r="F57" s="153">
        <f>IF(F56="",0,F56)</f>
        <v>1</v>
      </c>
      <c r="G57" s="80">
        <f>E57*F57</f>
        <v>0</v>
      </c>
      <c r="H57" s="192"/>
      <c r="I57" s="19"/>
      <c r="J57" s="205"/>
    </row>
    <row r="58" spans="1:10" s="11" customFormat="1" ht="15" customHeight="1">
      <c r="A58" s="126"/>
      <c r="B58" s="127"/>
      <c r="C58" s="110"/>
      <c r="D58" s="160" t="s">
        <v>154</v>
      </c>
      <c r="E58" s="159">
        <f>E55-E56-E57</f>
        <v>0</v>
      </c>
      <c r="F58" s="190">
        <f>$H$83</f>
        <v>0</v>
      </c>
      <c r="G58" s="80">
        <f>E58*F58</f>
        <v>0</v>
      </c>
      <c r="H58" s="192"/>
      <c r="I58" s="19"/>
      <c r="J58" s="205"/>
    </row>
    <row r="59" spans="1:10" s="11" customFormat="1" ht="15" customHeight="1">
      <c r="A59" s="154" t="s">
        <v>62</v>
      </c>
      <c r="B59" s="155" t="s">
        <v>122</v>
      </c>
      <c r="C59" s="107" t="s">
        <v>66</v>
      </c>
      <c r="D59" s="102" t="s">
        <v>63</v>
      </c>
      <c r="E59" s="156"/>
      <c r="F59" s="157"/>
      <c r="G59" s="158"/>
      <c r="H59" s="195"/>
      <c r="I59" s="19"/>
      <c r="J59" s="205"/>
    </row>
    <row r="60" spans="1:10" s="11" customFormat="1" ht="15" customHeight="1">
      <c r="A60" s="51" t="s">
        <v>62</v>
      </c>
      <c r="B60" s="52" t="s">
        <v>36</v>
      </c>
      <c r="C60" s="112"/>
      <c r="D60" s="41" t="s">
        <v>152</v>
      </c>
      <c r="E60" s="32"/>
      <c r="F60" s="244">
        <v>1</v>
      </c>
      <c r="G60" s="80">
        <f>E60*F60</f>
        <v>0</v>
      </c>
      <c r="H60" s="192"/>
      <c r="I60" s="19"/>
      <c r="J60" s="205"/>
    </row>
    <row r="61" spans="1:10" s="11" customFormat="1" ht="15" customHeight="1">
      <c r="A61" s="51"/>
      <c r="B61" s="52"/>
      <c r="C61" s="112"/>
      <c r="D61" s="41" t="s">
        <v>153</v>
      </c>
      <c r="E61" s="149">
        <f>IF(ISERR((E60/E$77)*$E$81),0,(E60/E$77)*$E$81)</f>
        <v>0</v>
      </c>
      <c r="F61" s="153">
        <f>IF(F60="",0,F60)</f>
        <v>1</v>
      </c>
      <c r="G61" s="80">
        <f>E61*F61</f>
        <v>0</v>
      </c>
      <c r="H61" s="192"/>
      <c r="I61" s="19"/>
      <c r="J61" s="205"/>
    </row>
    <row r="62" spans="1:10" s="11" customFormat="1" ht="15" customHeight="1">
      <c r="A62" s="126"/>
      <c r="B62" s="127"/>
      <c r="C62" s="110"/>
      <c r="D62" s="160" t="s">
        <v>154</v>
      </c>
      <c r="E62" s="159">
        <f>E59-E60-E61</f>
        <v>0</v>
      </c>
      <c r="F62" s="190">
        <v>1</v>
      </c>
      <c r="G62" s="80">
        <f>E62*F62</f>
        <v>0</v>
      </c>
      <c r="H62" s="195"/>
      <c r="I62" s="19"/>
      <c r="J62" s="205"/>
    </row>
    <row r="63" spans="1:10" s="11" customFormat="1" ht="15" customHeight="1">
      <c r="A63" s="154" t="s">
        <v>62</v>
      </c>
      <c r="B63" s="155" t="s">
        <v>67</v>
      </c>
      <c r="C63" s="107" t="s">
        <v>7</v>
      </c>
      <c r="D63" s="102" t="s">
        <v>63</v>
      </c>
      <c r="E63" s="156"/>
      <c r="F63" s="157"/>
      <c r="G63" s="158"/>
      <c r="H63" s="195"/>
      <c r="I63" s="19"/>
      <c r="J63" s="205"/>
    </row>
    <row r="64" spans="1:10" s="11" customFormat="1" ht="15" customHeight="1">
      <c r="A64" s="51" t="s">
        <v>62</v>
      </c>
      <c r="B64" s="52" t="s">
        <v>41</v>
      </c>
      <c r="C64" s="112"/>
      <c r="D64" s="41" t="s">
        <v>152</v>
      </c>
      <c r="E64" s="32"/>
      <c r="F64" s="244">
        <v>0.8</v>
      </c>
      <c r="G64" s="80">
        <f>E64*F64</f>
        <v>0</v>
      </c>
      <c r="H64" s="192"/>
      <c r="I64" s="19"/>
      <c r="J64" s="205"/>
    </row>
    <row r="65" spans="1:10" s="11" customFormat="1" ht="15" customHeight="1">
      <c r="A65" s="51"/>
      <c r="B65" s="52"/>
      <c r="C65" s="112"/>
      <c r="D65" s="41" t="s">
        <v>153</v>
      </c>
      <c r="E65" s="149">
        <f>IF(ISERR((E64/E$77)*$E$81),0,(E64/E$77)*$E$81)</f>
        <v>0</v>
      </c>
      <c r="F65" s="153">
        <f>IF(F64="",0,F64)</f>
        <v>0.8</v>
      </c>
      <c r="G65" s="80">
        <f>E65*F65</f>
        <v>0</v>
      </c>
      <c r="H65" s="192"/>
      <c r="I65" s="19"/>
      <c r="J65" s="205"/>
    </row>
    <row r="66" spans="1:10" s="11" customFormat="1" ht="15" customHeight="1">
      <c r="A66" s="126"/>
      <c r="B66" s="127"/>
      <c r="C66" s="110"/>
      <c r="D66" s="160" t="s">
        <v>154</v>
      </c>
      <c r="E66" s="159">
        <f>E63-E64-E65</f>
        <v>0</v>
      </c>
      <c r="F66" s="190">
        <f>$H$83</f>
        <v>0</v>
      </c>
      <c r="G66" s="80">
        <f>E66*F66</f>
        <v>0</v>
      </c>
      <c r="H66" s="192"/>
      <c r="I66" s="19"/>
      <c r="J66" s="205"/>
    </row>
    <row r="67" spans="1:10" s="11" customFormat="1" ht="15" customHeight="1">
      <c r="A67" s="154" t="s">
        <v>62</v>
      </c>
      <c r="B67" s="155" t="s">
        <v>33</v>
      </c>
      <c r="C67" s="107" t="s">
        <v>8</v>
      </c>
      <c r="D67" s="102" t="s">
        <v>63</v>
      </c>
      <c r="E67" s="156"/>
      <c r="F67" s="157"/>
      <c r="G67" s="158"/>
      <c r="H67" s="192"/>
      <c r="I67" s="19"/>
      <c r="J67" s="205"/>
    </row>
    <row r="68" spans="1:10" s="11" customFormat="1" ht="15" customHeight="1">
      <c r="A68" s="51" t="s">
        <v>62</v>
      </c>
      <c r="B68" s="52" t="s">
        <v>34</v>
      </c>
      <c r="C68" s="112"/>
      <c r="D68" s="41" t="s">
        <v>152</v>
      </c>
      <c r="E68" s="32"/>
      <c r="F68" s="244">
        <v>0</v>
      </c>
      <c r="G68" s="80">
        <f>E68*F68</f>
        <v>0</v>
      </c>
      <c r="H68" s="195"/>
      <c r="I68" s="19"/>
      <c r="J68" s="205"/>
    </row>
    <row r="69" spans="1:10" s="11" customFormat="1" ht="15" customHeight="1">
      <c r="A69" s="51"/>
      <c r="B69" s="52"/>
      <c r="C69" s="112"/>
      <c r="D69" s="41" t="s">
        <v>153</v>
      </c>
      <c r="E69" s="149">
        <f>IF(ISERR((E68/E$77)*$E$81),0,(E68/E$77)*$E$81)</f>
        <v>0</v>
      </c>
      <c r="F69" s="153">
        <f>IF(F68="",0,F68)</f>
        <v>0</v>
      </c>
      <c r="G69" s="80">
        <f>E69*F69</f>
        <v>0</v>
      </c>
      <c r="H69" s="192"/>
      <c r="I69" s="19"/>
      <c r="J69" s="205"/>
    </row>
    <row r="70" spans="1:10" s="11" customFormat="1" ht="15" customHeight="1">
      <c r="A70" s="126"/>
      <c r="B70" s="127"/>
      <c r="C70" s="110"/>
      <c r="D70" s="160" t="s">
        <v>154</v>
      </c>
      <c r="E70" s="159">
        <f>E67-E68-E69</f>
        <v>0</v>
      </c>
      <c r="F70" s="190">
        <f>$H$83</f>
        <v>0</v>
      </c>
      <c r="G70" s="80">
        <f>E70*F70</f>
        <v>0</v>
      </c>
      <c r="H70" s="192"/>
      <c r="I70" s="19"/>
      <c r="J70" s="205"/>
    </row>
    <row r="71" spans="1:10" s="11" customFormat="1" ht="15" customHeight="1">
      <c r="A71" s="154" t="s">
        <v>62</v>
      </c>
      <c r="B71" s="155" t="s">
        <v>55</v>
      </c>
      <c r="C71" s="107" t="s">
        <v>131</v>
      </c>
      <c r="D71" s="102" t="s">
        <v>63</v>
      </c>
      <c r="E71" s="156"/>
      <c r="F71" s="157"/>
      <c r="G71" s="158"/>
      <c r="H71" s="192"/>
      <c r="I71" s="19"/>
      <c r="J71" s="205"/>
    </row>
    <row r="72" spans="1:10" s="11" customFormat="1" ht="15" customHeight="1">
      <c r="A72" s="51" t="s">
        <v>62</v>
      </c>
      <c r="B72" s="52" t="s">
        <v>37</v>
      </c>
      <c r="C72" s="112"/>
      <c r="D72" s="41" t="s">
        <v>152</v>
      </c>
      <c r="E72" s="32"/>
      <c r="F72" s="244">
        <v>0.5</v>
      </c>
      <c r="G72" s="80">
        <f>E72*F72</f>
        <v>0</v>
      </c>
      <c r="H72" s="192"/>
      <c r="I72" s="19"/>
      <c r="J72" s="205"/>
    </row>
    <row r="73" spans="1:10" s="11" customFormat="1" ht="15" customHeight="1">
      <c r="A73" s="51"/>
      <c r="B73" s="52"/>
      <c r="C73" s="112"/>
      <c r="D73" s="41" t="s">
        <v>153</v>
      </c>
      <c r="E73" s="149">
        <f>IF(ISERR((E72/E$77)*$E$81),0,(E72/E$77)*$E$81)</f>
        <v>0</v>
      </c>
      <c r="F73" s="153">
        <f>IF(F72="",0,F72)</f>
        <v>0.5</v>
      </c>
      <c r="G73" s="80">
        <f>E73*F73</f>
        <v>0</v>
      </c>
      <c r="H73" s="192"/>
      <c r="I73" s="19"/>
      <c r="J73" s="205"/>
    </row>
    <row r="74" spans="1:10" s="11" customFormat="1" ht="15" customHeight="1">
      <c r="A74" s="126"/>
      <c r="B74" s="127"/>
      <c r="C74" s="110"/>
      <c r="D74" s="160" t="s">
        <v>154</v>
      </c>
      <c r="E74" s="159">
        <f>E71-E72-E73</f>
        <v>0</v>
      </c>
      <c r="F74" s="190">
        <f>$H$83</f>
        <v>0</v>
      </c>
      <c r="G74" s="80">
        <f>E74*F74</f>
        <v>0</v>
      </c>
      <c r="H74" s="192"/>
      <c r="I74" s="19"/>
      <c r="J74" s="205"/>
    </row>
    <row r="75" spans="1:14" ht="15" customHeight="1">
      <c r="A75" s="123"/>
      <c r="B75" s="124"/>
      <c r="C75" s="109"/>
      <c r="D75" s="101"/>
      <c r="E75" s="101"/>
      <c r="F75" s="101"/>
      <c r="G75" s="125"/>
      <c r="H75" s="196" t="s">
        <v>170</v>
      </c>
      <c r="I75" s="89"/>
      <c r="K75" s="22"/>
      <c r="L75" s="11"/>
      <c r="M75" s="22"/>
      <c r="N75" s="22"/>
    </row>
    <row r="76" spans="1:12" ht="15" customHeight="1">
      <c r="A76" s="53" t="s">
        <v>62</v>
      </c>
      <c r="B76" s="134" t="s">
        <v>21</v>
      </c>
      <c r="C76" s="46" t="s">
        <v>57</v>
      </c>
      <c r="D76" s="41" t="s">
        <v>63</v>
      </c>
      <c r="E76" s="150">
        <f>SUMIF($D$30:$D$75,$D76,E$30:E$75)</f>
        <v>0</v>
      </c>
      <c r="F76" s="39"/>
      <c r="G76" s="181"/>
      <c r="H76" s="184">
        <f>SUM(H77:H82)</f>
        <v>0</v>
      </c>
      <c r="I76" s="104" t="s">
        <v>88</v>
      </c>
      <c r="L76" s="11"/>
    </row>
    <row r="77" spans="1:12" ht="15" customHeight="1">
      <c r="A77" s="178" t="s">
        <v>68</v>
      </c>
      <c r="B77" s="134" t="s">
        <v>123</v>
      </c>
      <c r="C77" s="46"/>
      <c r="D77" s="41" t="s">
        <v>152</v>
      </c>
      <c r="E77" s="150">
        <f>SUMIF($D$30:$D$75,$D77,E$30:E$75)</f>
        <v>0</v>
      </c>
      <c r="F77" s="39"/>
      <c r="G77" s="151">
        <f>SUMIF($D$30:$D$75,$D77,G$30:G$75)</f>
        <v>0</v>
      </c>
      <c r="H77" s="184">
        <f>E77</f>
        <v>0</v>
      </c>
      <c r="I77" s="104" t="s">
        <v>162</v>
      </c>
      <c r="L77" s="11"/>
    </row>
    <row r="78" spans="1:12" ht="15" customHeight="1">
      <c r="A78" s="133"/>
      <c r="B78" s="134"/>
      <c r="C78" s="46"/>
      <c r="D78" s="41" t="s">
        <v>153</v>
      </c>
      <c r="E78" s="150">
        <f>SUMIF($D$30:$D$75,$D78,E$30:E$75)</f>
        <v>0</v>
      </c>
      <c r="F78" s="39"/>
      <c r="G78" s="151">
        <f>SUMIF($D$30:$D$75,$D78,G$30:G$75)</f>
        <v>0</v>
      </c>
      <c r="H78" s="185">
        <f>E78</f>
        <v>0</v>
      </c>
      <c r="I78" s="104" t="s">
        <v>163</v>
      </c>
      <c r="L78" s="11"/>
    </row>
    <row r="79" spans="1:12" ht="15" customHeight="1">
      <c r="A79" s="178"/>
      <c r="B79" s="134"/>
      <c r="C79" s="46"/>
      <c r="D79" s="41" t="s">
        <v>154</v>
      </c>
      <c r="E79" s="79">
        <f>SUMIF($D$30:$D$75,$D79,E$30:E$75)</f>
        <v>0</v>
      </c>
      <c r="F79" s="39"/>
      <c r="G79" s="78">
        <f>SUMIF($D$30:$D$75,$D79,G$30:G$75)</f>
        <v>0</v>
      </c>
      <c r="H79" s="186"/>
      <c r="I79" s="104" t="s">
        <v>164</v>
      </c>
      <c r="L79" s="11"/>
    </row>
    <row r="80" spans="1:12" ht="15" customHeight="1">
      <c r="A80" s="179"/>
      <c r="B80" s="124"/>
      <c r="C80" s="109"/>
      <c r="D80" s="101"/>
      <c r="E80" s="152" t="b">
        <f>IF(ISERR(SUM(E77:E79)=E76),"",SUM(E77:E79)=E76)</f>
        <v>1</v>
      </c>
      <c r="F80" s="101"/>
      <c r="G80" s="101"/>
      <c r="H80" s="187"/>
      <c r="I80" s="104" t="s">
        <v>165</v>
      </c>
      <c r="K80" s="22"/>
      <c r="L80" s="11"/>
    </row>
    <row r="81" spans="1:10" s="11" customFormat="1" ht="15" customHeight="1">
      <c r="A81" s="126" t="s">
        <v>68</v>
      </c>
      <c r="B81" s="127" t="s">
        <v>124</v>
      </c>
      <c r="C81" s="110" t="s">
        <v>127</v>
      </c>
      <c r="D81" s="45"/>
      <c r="E81" s="128"/>
      <c r="F81" s="180"/>
      <c r="G81" s="183"/>
      <c r="H81" s="188"/>
      <c r="I81" s="104" t="s">
        <v>166</v>
      </c>
      <c r="J81" s="205"/>
    </row>
    <row r="82" spans="7:10" s="11" customFormat="1" ht="15" customHeight="1">
      <c r="G82" s="152"/>
      <c r="H82" s="189"/>
      <c r="I82" s="104" t="s">
        <v>167</v>
      </c>
      <c r="J82" s="205"/>
    </row>
    <row r="83" spans="1:10" s="11" customFormat="1" ht="15" customHeight="1">
      <c r="A83" s="65"/>
      <c r="B83" s="57"/>
      <c r="C83" s="112"/>
      <c r="D83" s="25"/>
      <c r="E83" s="39"/>
      <c r="F83" s="39"/>
      <c r="G83" s="39"/>
      <c r="H83" s="182">
        <f>IF(ISERR(((H82/2)+(H79/2))/SUM(H79:H82)),0,((H82/2)+(H79/2))/SUM(H79:H82))</f>
        <v>0</v>
      </c>
      <c r="I83" s="104" t="s">
        <v>168</v>
      </c>
      <c r="J83" s="205"/>
    </row>
    <row r="84" spans="1:11" s="11" customFormat="1" ht="15" customHeight="1" thickBot="1">
      <c r="A84" s="139" t="s">
        <v>126</v>
      </c>
      <c r="B84" s="138"/>
      <c r="C84" s="26"/>
      <c r="D84" s="111"/>
      <c r="E84" s="18"/>
      <c r="F84" s="27"/>
      <c r="G84" s="27"/>
      <c r="H84" s="215"/>
      <c r="I84" s="148"/>
      <c r="J84" s="205"/>
      <c r="K84" s="87"/>
    </row>
    <row r="85" spans="1:11" s="11" customFormat="1" ht="15" customHeight="1">
      <c r="A85" s="166" t="s">
        <v>149</v>
      </c>
      <c r="B85" s="54"/>
      <c r="C85" s="113"/>
      <c r="D85" s="55"/>
      <c r="E85" s="56"/>
      <c r="F85" s="62"/>
      <c r="G85" s="135">
        <f>G26-SUM(G76:G79)</f>
        <v>0</v>
      </c>
      <c r="H85" s="192"/>
      <c r="I85" s="87"/>
      <c r="J85" s="205"/>
      <c r="K85" s="87"/>
    </row>
    <row r="86" spans="1:16" ht="15" customHeight="1">
      <c r="A86" s="171" t="s">
        <v>159</v>
      </c>
      <c r="B86" s="172"/>
      <c r="C86" s="173"/>
      <c r="D86" s="174"/>
      <c r="E86" s="173"/>
      <c r="F86" s="175"/>
      <c r="G86" s="176">
        <f>IF(ISERR(G85/G26),0,G85/G26)</f>
        <v>0</v>
      </c>
      <c r="H86" s="193"/>
      <c r="I86" s="201"/>
      <c r="J86" s="205"/>
      <c r="K86" s="87"/>
      <c r="L86" s="11"/>
      <c r="M86" s="11"/>
      <c r="N86" s="11"/>
      <c r="O86" s="11"/>
      <c r="P86" s="11"/>
    </row>
    <row r="87" spans="1:11" s="11" customFormat="1" ht="15" customHeight="1">
      <c r="A87" s="57"/>
      <c r="B87" s="57"/>
      <c r="C87" s="112"/>
      <c r="D87" s="25"/>
      <c r="E87" s="58"/>
      <c r="F87" s="58"/>
      <c r="G87" s="170"/>
      <c r="H87" s="58"/>
      <c r="I87" s="87"/>
      <c r="J87" s="205"/>
      <c r="K87" s="87"/>
    </row>
    <row r="88" spans="1:11" s="11" customFormat="1" ht="15" customHeight="1">
      <c r="A88" s="177" t="s">
        <v>155</v>
      </c>
      <c r="B88" s="57"/>
      <c r="C88" s="112"/>
      <c r="D88" s="25"/>
      <c r="E88" s="58"/>
      <c r="F88" s="58"/>
      <c r="G88" s="170"/>
      <c r="H88" s="58"/>
      <c r="I88" s="87"/>
      <c r="J88" s="205"/>
      <c r="K88" s="87"/>
    </row>
    <row r="89" spans="1:11" s="11" customFormat="1" ht="15" customHeight="1">
      <c r="A89" s="142" t="s">
        <v>156</v>
      </c>
      <c r="B89" s="57"/>
      <c r="C89" s="112"/>
      <c r="D89" s="25"/>
      <c r="E89" s="58"/>
      <c r="F89" s="63"/>
      <c r="G89" s="197">
        <f>G77+G78</f>
        <v>0</v>
      </c>
      <c r="H89" s="192"/>
      <c r="I89" s="87"/>
      <c r="J89" s="205"/>
      <c r="K89" s="87"/>
    </row>
    <row r="90" spans="1:11" s="11" customFormat="1" ht="15" customHeight="1">
      <c r="A90" s="143" t="s">
        <v>128</v>
      </c>
      <c r="B90" s="57"/>
      <c r="C90" s="112"/>
      <c r="D90" s="25"/>
      <c r="E90" s="58"/>
      <c r="F90" s="58"/>
      <c r="G90" s="199">
        <v>365</v>
      </c>
      <c r="H90" s="194"/>
      <c r="I90" s="87"/>
      <c r="J90" s="205"/>
      <c r="K90" s="87"/>
    </row>
    <row r="91" spans="1:10" s="11" customFormat="1" ht="15" customHeight="1">
      <c r="A91" s="129" t="s">
        <v>95</v>
      </c>
      <c r="B91" s="57"/>
      <c r="C91" s="112"/>
      <c r="D91" s="25"/>
      <c r="E91" s="58"/>
      <c r="F91" s="63"/>
      <c r="G91" s="198">
        <f>(G89/365)*G90</f>
        <v>0</v>
      </c>
      <c r="H91" s="192"/>
      <c r="I91" s="87"/>
      <c r="J91" s="210"/>
    </row>
    <row r="92" spans="1:10" s="11" customFormat="1" ht="15" customHeight="1">
      <c r="A92" s="141"/>
      <c r="B92" s="57"/>
      <c r="C92" s="112"/>
      <c r="D92" s="25"/>
      <c r="E92" s="58"/>
      <c r="F92" s="58"/>
      <c r="G92" s="144"/>
      <c r="H92" s="58"/>
      <c r="I92" s="87"/>
      <c r="J92" s="211"/>
    </row>
    <row r="93" spans="1:10" s="11" customFormat="1" ht="15" customHeight="1" thickBot="1">
      <c r="A93" s="167" t="s">
        <v>157</v>
      </c>
      <c r="B93" s="59"/>
      <c r="C93" s="61"/>
      <c r="D93" s="60"/>
      <c r="E93" s="61"/>
      <c r="F93" s="64"/>
      <c r="G93" s="137">
        <f>G85+G91</f>
        <v>0</v>
      </c>
      <c r="H93" s="214">
        <f>IF(ISERR(G93/G26),"",G93/G26)</f>
      </c>
      <c r="I93" s="87"/>
      <c r="J93" s="210"/>
    </row>
    <row r="94" spans="1:11" ht="15" customHeight="1">
      <c r="A94" s="10"/>
      <c r="B94" s="24"/>
      <c r="E94" s="4"/>
      <c r="F94" s="4"/>
      <c r="G94" s="4"/>
      <c r="H94" s="4"/>
      <c r="I94" s="87"/>
      <c r="J94" s="210"/>
      <c r="K94" s="11"/>
    </row>
    <row r="95" spans="1:11" s="50" customFormat="1" ht="15" customHeight="1">
      <c r="A95" s="66" t="s">
        <v>26</v>
      </c>
      <c r="B95" s="68"/>
      <c r="C95" s="114"/>
      <c r="D95" s="68"/>
      <c r="E95" s="68"/>
      <c r="F95" s="68"/>
      <c r="G95" s="68"/>
      <c r="H95" s="68"/>
      <c r="I95" s="87"/>
      <c r="J95" s="212"/>
      <c r="K95" s="11"/>
    </row>
    <row r="96" spans="1:11" s="50" customFormat="1" ht="15" customHeight="1">
      <c r="A96" s="67" t="s">
        <v>92</v>
      </c>
      <c r="B96" s="81"/>
      <c r="C96" s="115"/>
      <c r="D96" s="81"/>
      <c r="E96" s="81"/>
      <c r="F96" s="81"/>
      <c r="G96" s="81"/>
      <c r="H96" s="81"/>
      <c r="I96" s="81"/>
      <c r="J96" s="213"/>
      <c r="K96" s="81"/>
    </row>
    <row r="97" spans="1:14" ht="15" customHeight="1">
      <c r="A97" s="67" t="s">
        <v>93</v>
      </c>
      <c r="B97" s="18"/>
      <c r="C97" s="28"/>
      <c r="D97" s="116"/>
      <c r="E97" s="29"/>
      <c r="F97" s="30"/>
      <c r="G97" s="30"/>
      <c r="H97" s="30"/>
      <c r="I97" s="30"/>
      <c r="J97" s="208"/>
      <c r="K97" s="88"/>
      <c r="L97" s="11"/>
      <c r="M97" s="11"/>
      <c r="N97" s="11"/>
    </row>
    <row r="98" spans="1:14" ht="15" customHeight="1">
      <c r="A98" s="255" t="s">
        <v>202</v>
      </c>
      <c r="B98" s="255"/>
      <c r="C98" s="255"/>
      <c r="D98" s="255"/>
      <c r="E98" s="255"/>
      <c r="F98" s="255"/>
      <c r="G98" s="255"/>
      <c r="H98" s="255"/>
      <c r="I98" s="255"/>
      <c r="J98" s="208"/>
      <c r="K98" s="88"/>
      <c r="L98" s="11"/>
      <c r="M98" s="11"/>
      <c r="N98" s="11"/>
    </row>
    <row r="99" spans="1:14" ht="15" customHeight="1">
      <c r="A99" s="255"/>
      <c r="B99" s="255"/>
      <c r="C99" s="255"/>
      <c r="D99" s="255"/>
      <c r="E99" s="255"/>
      <c r="F99" s="255"/>
      <c r="G99" s="255"/>
      <c r="H99" s="255"/>
      <c r="I99" s="255"/>
      <c r="J99" s="208"/>
      <c r="K99" s="88"/>
      <c r="L99" s="11"/>
      <c r="M99" s="11"/>
      <c r="N99" s="11"/>
    </row>
    <row r="100" ht="15" customHeight="1">
      <c r="A100" s="1" t="s">
        <v>171</v>
      </c>
    </row>
  </sheetData>
  <sheetProtection/>
  <mergeCells count="1">
    <mergeCell ref="A98:I99"/>
  </mergeCells>
  <printOptions horizontalCentered="1" verticalCentered="1"/>
  <pageMargins left="0.18" right="0.19" top="0.19" bottom="0.22" header="0.17" footer="0.22"/>
  <pageSetup fitToHeight="1" fitToWidth="1" horizontalDpi="600" verticalDpi="600" orientation="portrait" scale="76" r:id="rId1"/>
  <ignoredErrors>
    <ignoredError sqref="B19:B24 B9:B18 B76" numberStoredAsText="1"/>
    <ignoredError sqref="E38 F63 F67 E62 E58 F59 F55 E54 E50 F35 F39 E42 F43 E46 E66 E70 E74" unlocked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M107"/>
  <sheetViews>
    <sheetView showGridLines="0" tabSelected="1" zoomScalePageLayoutView="0" workbookViewId="0" topLeftCell="A1">
      <pane ySplit="5" topLeftCell="A60" activePane="bottomLeft" state="frozen"/>
      <selection pane="topLeft" activeCell="A1" sqref="A1"/>
      <selection pane="bottomLeft" activeCell="F65" sqref="F65"/>
    </sheetView>
  </sheetViews>
  <sheetFormatPr defaultColWidth="8.8515625" defaultRowHeight="15" customHeight="1"/>
  <cols>
    <col min="1" max="1" width="7.140625" style="2" customWidth="1"/>
    <col min="2" max="2" width="10.8515625" style="3" customWidth="1"/>
    <col min="3" max="3" width="27.8515625" style="104" customWidth="1"/>
    <col min="4" max="4" width="31.7109375" style="4" customWidth="1"/>
    <col min="5" max="7" width="15.7109375" style="5" customWidth="1"/>
    <col min="8" max="8" width="24.421875" style="5" customWidth="1"/>
    <col min="9" max="9" width="25.140625" style="89" bestFit="1" customWidth="1"/>
    <col min="10" max="10" width="10.57421875" style="7" bestFit="1" customWidth="1"/>
    <col min="11" max="11" width="12.7109375" style="7" bestFit="1" customWidth="1"/>
    <col min="12" max="12" width="11.57421875" style="7" bestFit="1" customWidth="1"/>
    <col min="13" max="13" width="15.421875" style="7" bestFit="1" customWidth="1"/>
    <col min="14" max="16384" width="8.8515625" style="7" customWidth="1"/>
  </cols>
  <sheetData>
    <row r="1" spans="1:9" ht="15" customHeight="1" thickBot="1">
      <c r="A1" s="34" t="s">
        <v>139</v>
      </c>
      <c r="H1" s="6"/>
      <c r="I1" s="82"/>
    </row>
    <row r="2" spans="1:9" ht="15" customHeight="1" thickBot="1">
      <c r="A2" s="76" t="s">
        <v>96</v>
      </c>
      <c r="B2" s="77"/>
      <c r="C2" s="105"/>
      <c r="D2" s="7"/>
      <c r="E2" s="7"/>
      <c r="F2" s="7"/>
      <c r="G2" s="7"/>
      <c r="H2" s="8"/>
      <c r="I2" s="83"/>
    </row>
    <row r="3" spans="1:9" ht="15" customHeight="1">
      <c r="A3" s="7"/>
      <c r="B3" s="7"/>
      <c r="C3" s="106"/>
      <c r="D3" s="7"/>
      <c r="E3" s="7"/>
      <c r="F3" s="7"/>
      <c r="G3" s="7"/>
      <c r="H3" s="8"/>
      <c r="I3" s="83"/>
    </row>
    <row r="4" spans="1:9" s="11" customFormat="1" ht="15" customHeight="1">
      <c r="A4" s="74" t="s">
        <v>24</v>
      </c>
      <c r="B4" s="74"/>
      <c r="C4" s="140"/>
      <c r="D4" s="75"/>
      <c r="E4" s="7"/>
      <c r="F4" s="7"/>
      <c r="G4" s="9"/>
      <c r="I4" s="84"/>
    </row>
    <row r="5" spans="1:9" s="16" customFormat="1" ht="15" customHeight="1">
      <c r="A5" s="74" t="s">
        <v>94</v>
      </c>
      <c r="B5" s="74"/>
      <c r="C5" s="140"/>
      <c r="D5" s="75"/>
      <c r="E5" s="7"/>
      <c r="F5" s="7"/>
      <c r="G5" s="15"/>
      <c r="I5" s="85"/>
    </row>
    <row r="6" spans="1:8" s="16" customFormat="1" ht="15" customHeight="1">
      <c r="A6" s="17"/>
      <c r="B6" s="12"/>
      <c r="C6" s="106"/>
      <c r="D6" s="13"/>
      <c r="E6" s="14"/>
      <c r="F6" s="15"/>
      <c r="H6" s="85"/>
    </row>
    <row r="7" spans="1:9" s="11" customFormat="1" ht="15" customHeight="1">
      <c r="A7" s="49" t="s">
        <v>79</v>
      </c>
      <c r="B7" s="35"/>
      <c r="C7" s="107"/>
      <c r="D7" s="36"/>
      <c r="E7" s="94" t="s">
        <v>88</v>
      </c>
      <c r="F7" s="97" t="s">
        <v>90</v>
      </c>
      <c r="G7" s="94" t="s">
        <v>125</v>
      </c>
      <c r="H7" s="216"/>
      <c r="I7" s="217"/>
    </row>
    <row r="8" spans="1:9" s="21" customFormat="1" ht="15" customHeight="1">
      <c r="A8" s="92" t="s">
        <v>11</v>
      </c>
      <c r="B8" s="42" t="s">
        <v>69</v>
      </c>
      <c r="C8" s="108" t="s">
        <v>78</v>
      </c>
      <c r="D8" s="93"/>
      <c r="E8" s="95" t="s">
        <v>89</v>
      </c>
      <c r="F8" s="98" t="s">
        <v>91</v>
      </c>
      <c r="G8" s="95" t="s">
        <v>89</v>
      </c>
      <c r="H8" s="218" t="s">
        <v>179</v>
      </c>
      <c r="I8" s="219"/>
    </row>
    <row r="9" spans="1:9" s="19" customFormat="1" ht="15" customHeight="1">
      <c r="A9" s="73" t="s">
        <v>44</v>
      </c>
      <c r="B9" s="38" t="s">
        <v>13</v>
      </c>
      <c r="C9" s="46" t="s">
        <v>101</v>
      </c>
      <c r="D9" s="25"/>
      <c r="E9" s="90"/>
      <c r="F9" s="200">
        <v>1</v>
      </c>
      <c r="G9" s="91">
        <f aca="true" t="shared" si="0" ref="G9:G31">E9*F9</f>
        <v>0</v>
      </c>
      <c r="H9" s="246"/>
      <c r="I9" s="249"/>
    </row>
    <row r="10" spans="1:9" s="19" customFormat="1" ht="15" customHeight="1">
      <c r="A10" s="73" t="s">
        <v>44</v>
      </c>
      <c r="B10" s="72" t="s">
        <v>80</v>
      </c>
      <c r="C10" s="46" t="s">
        <v>102</v>
      </c>
      <c r="D10" s="25"/>
      <c r="E10" s="31"/>
      <c r="F10" s="200">
        <v>1</v>
      </c>
      <c r="G10" s="91">
        <f t="shared" si="0"/>
        <v>0</v>
      </c>
      <c r="H10" s="246"/>
      <c r="I10" s="249"/>
    </row>
    <row r="11" spans="1:9" s="19" customFormat="1" ht="15" customHeight="1">
      <c r="A11" s="73" t="s">
        <v>44</v>
      </c>
      <c r="B11" s="72" t="s">
        <v>81</v>
      </c>
      <c r="C11" s="46" t="s">
        <v>103</v>
      </c>
      <c r="D11" s="25"/>
      <c r="E11" s="31"/>
      <c r="F11" s="200">
        <v>1</v>
      </c>
      <c r="G11" s="91">
        <f t="shared" si="0"/>
        <v>0</v>
      </c>
      <c r="H11" s="247"/>
      <c r="I11" s="249"/>
    </row>
    <row r="12" spans="1:9" s="19" customFormat="1" ht="15" customHeight="1">
      <c r="A12" s="73" t="s">
        <v>44</v>
      </c>
      <c r="B12" s="72" t="s">
        <v>104</v>
      </c>
      <c r="C12" s="46" t="s">
        <v>112</v>
      </c>
      <c r="D12" s="25"/>
      <c r="E12" s="31"/>
      <c r="F12" s="200">
        <v>1</v>
      </c>
      <c r="G12" s="91">
        <f t="shared" si="0"/>
        <v>0</v>
      </c>
      <c r="H12" s="247"/>
      <c r="I12" s="249"/>
    </row>
    <row r="13" spans="1:9" s="19" customFormat="1" ht="15" customHeight="1">
      <c r="A13" s="73" t="s">
        <v>44</v>
      </c>
      <c r="B13" s="72" t="s">
        <v>105</v>
      </c>
      <c r="C13" s="46" t="s">
        <v>113</v>
      </c>
      <c r="D13" s="25"/>
      <c r="E13" s="31"/>
      <c r="F13" s="200">
        <v>1</v>
      </c>
      <c r="G13" s="91">
        <f t="shared" si="0"/>
        <v>0</v>
      </c>
      <c r="H13" s="248"/>
      <c r="I13" s="224"/>
    </row>
    <row r="14" spans="1:9" s="19" customFormat="1" ht="15" customHeight="1">
      <c r="A14" s="73" t="s">
        <v>44</v>
      </c>
      <c r="B14" s="38" t="s">
        <v>14</v>
      </c>
      <c r="C14" s="46" t="s">
        <v>114</v>
      </c>
      <c r="D14" s="25"/>
      <c r="E14" s="31"/>
      <c r="F14" s="200">
        <v>1</v>
      </c>
      <c r="G14" s="91">
        <f t="shared" si="0"/>
        <v>0</v>
      </c>
      <c r="H14" s="248"/>
      <c r="I14" s="224"/>
    </row>
    <row r="15" spans="1:9" s="19" customFormat="1" ht="15" customHeight="1">
      <c r="A15" s="73" t="s">
        <v>44</v>
      </c>
      <c r="B15" s="38" t="s">
        <v>15</v>
      </c>
      <c r="C15" s="46" t="s">
        <v>106</v>
      </c>
      <c r="D15" s="25"/>
      <c r="E15" s="31"/>
      <c r="F15" s="200">
        <v>1</v>
      </c>
      <c r="G15" s="91">
        <f t="shared" si="0"/>
        <v>0</v>
      </c>
      <c r="H15" s="248"/>
      <c r="I15" s="224"/>
    </row>
    <row r="16" spans="1:9" s="19" customFormat="1" ht="15" customHeight="1">
      <c r="A16" s="73" t="s">
        <v>44</v>
      </c>
      <c r="B16" s="72" t="s">
        <v>16</v>
      </c>
      <c r="C16" s="46" t="s">
        <v>46</v>
      </c>
      <c r="D16" s="25"/>
      <c r="E16" s="31"/>
      <c r="F16" s="200">
        <v>1</v>
      </c>
      <c r="G16" s="91">
        <f t="shared" si="0"/>
        <v>0</v>
      </c>
      <c r="H16" s="248"/>
      <c r="I16" s="224"/>
    </row>
    <row r="17" spans="1:9" s="19" customFormat="1" ht="15" customHeight="1">
      <c r="A17" s="73" t="s">
        <v>44</v>
      </c>
      <c r="B17" s="72" t="s">
        <v>47</v>
      </c>
      <c r="C17" s="46" t="s">
        <v>107</v>
      </c>
      <c r="D17" s="25"/>
      <c r="E17" s="31"/>
      <c r="F17" s="200">
        <v>1</v>
      </c>
      <c r="G17" s="91">
        <f t="shared" si="0"/>
        <v>0</v>
      </c>
      <c r="H17" s="248"/>
      <c r="I17" s="224"/>
    </row>
    <row r="18" spans="1:9" s="19" customFormat="1" ht="15" customHeight="1">
      <c r="A18" s="73" t="s">
        <v>44</v>
      </c>
      <c r="B18" s="72" t="s">
        <v>130</v>
      </c>
      <c r="C18" s="46" t="s">
        <v>151</v>
      </c>
      <c r="D18" s="25"/>
      <c r="E18" s="31"/>
      <c r="F18" s="200">
        <v>1</v>
      </c>
      <c r="G18" s="91">
        <f t="shared" si="0"/>
        <v>0</v>
      </c>
      <c r="H18" s="248"/>
      <c r="I18" s="224"/>
    </row>
    <row r="19" spans="1:9" s="19" customFormat="1" ht="15" customHeight="1">
      <c r="A19" s="73" t="s">
        <v>44</v>
      </c>
      <c r="B19" s="132" t="s">
        <v>86</v>
      </c>
      <c r="C19" s="46" t="s">
        <v>83</v>
      </c>
      <c r="D19" s="25"/>
      <c r="E19" s="31"/>
      <c r="F19" s="200">
        <v>1</v>
      </c>
      <c r="G19" s="91">
        <f t="shared" si="0"/>
        <v>0</v>
      </c>
      <c r="H19" s="248" t="s">
        <v>199</v>
      </c>
      <c r="I19" s="224"/>
    </row>
    <row r="20" spans="1:9" s="19" customFormat="1" ht="15" customHeight="1">
      <c r="A20" s="73" t="s">
        <v>44</v>
      </c>
      <c r="B20" s="72" t="s">
        <v>18</v>
      </c>
      <c r="C20" s="46" t="s">
        <v>84</v>
      </c>
      <c r="D20" s="25"/>
      <c r="E20" s="31"/>
      <c r="F20" s="200">
        <v>1</v>
      </c>
      <c r="G20" s="91">
        <f t="shared" si="0"/>
        <v>0</v>
      </c>
      <c r="H20" s="248" t="s">
        <v>199</v>
      </c>
      <c r="I20" s="224"/>
    </row>
    <row r="21" spans="1:9" s="19" customFormat="1" ht="15" customHeight="1">
      <c r="A21" s="73" t="s">
        <v>44</v>
      </c>
      <c r="B21" s="72" t="s">
        <v>19</v>
      </c>
      <c r="C21" s="46" t="s">
        <v>115</v>
      </c>
      <c r="D21" s="25"/>
      <c r="E21" s="31"/>
      <c r="F21" s="200">
        <v>1</v>
      </c>
      <c r="G21" s="91">
        <f t="shared" si="0"/>
        <v>0</v>
      </c>
      <c r="H21" s="248" t="s">
        <v>199</v>
      </c>
      <c r="I21" s="224"/>
    </row>
    <row r="22" spans="1:9" s="19" customFormat="1" ht="15" customHeight="1">
      <c r="A22" s="73" t="s">
        <v>44</v>
      </c>
      <c r="B22" s="72" t="s">
        <v>21</v>
      </c>
      <c r="C22" s="46" t="s">
        <v>116</v>
      </c>
      <c r="D22" s="25"/>
      <c r="E22" s="31"/>
      <c r="F22" s="200">
        <v>0</v>
      </c>
      <c r="G22" s="91">
        <f t="shared" si="0"/>
        <v>0</v>
      </c>
      <c r="H22" s="247" t="s">
        <v>180</v>
      </c>
      <c r="I22" s="224"/>
    </row>
    <row r="23" spans="1:9" s="19" customFormat="1" ht="15" customHeight="1">
      <c r="A23" s="73" t="s">
        <v>44</v>
      </c>
      <c r="B23" s="72" t="s">
        <v>20</v>
      </c>
      <c r="C23" s="46" t="s">
        <v>117</v>
      </c>
      <c r="D23" s="25"/>
      <c r="E23" s="31"/>
      <c r="F23" s="200">
        <v>0</v>
      </c>
      <c r="G23" s="91">
        <f t="shared" si="0"/>
        <v>0</v>
      </c>
      <c r="H23" s="248" t="s">
        <v>180</v>
      </c>
      <c r="I23" s="224"/>
    </row>
    <row r="24" spans="1:9" s="19" customFormat="1" ht="15" customHeight="1">
      <c r="A24" s="73" t="s">
        <v>44</v>
      </c>
      <c r="B24" s="72" t="s">
        <v>43</v>
      </c>
      <c r="C24" s="46" t="s">
        <v>110</v>
      </c>
      <c r="D24" s="25"/>
      <c r="E24" s="31"/>
      <c r="F24" s="200">
        <v>0</v>
      </c>
      <c r="G24" s="91">
        <f t="shared" si="0"/>
        <v>0</v>
      </c>
      <c r="H24" s="248" t="s">
        <v>180</v>
      </c>
      <c r="I24" s="224"/>
    </row>
    <row r="25" spans="1:9" s="19" customFormat="1" ht="15" customHeight="1">
      <c r="A25" s="73" t="s">
        <v>44</v>
      </c>
      <c r="B25" s="72" t="s">
        <v>108</v>
      </c>
      <c r="C25" s="46" t="s">
        <v>118</v>
      </c>
      <c r="D25" s="25"/>
      <c r="E25" s="31"/>
      <c r="F25" s="200">
        <v>1</v>
      </c>
      <c r="G25" s="91">
        <f t="shared" si="0"/>
        <v>0</v>
      </c>
      <c r="H25" s="248"/>
      <c r="I25" s="224"/>
    </row>
    <row r="26" spans="1:9" s="19" customFormat="1" ht="15" customHeight="1">
      <c r="A26" s="73" t="s">
        <v>44</v>
      </c>
      <c r="B26" s="72" t="s">
        <v>109</v>
      </c>
      <c r="C26" s="46" t="s">
        <v>111</v>
      </c>
      <c r="D26" s="25"/>
      <c r="E26" s="31"/>
      <c r="F26" s="200">
        <v>0</v>
      </c>
      <c r="G26" s="91">
        <f t="shared" si="0"/>
        <v>0</v>
      </c>
      <c r="H26" s="248" t="s">
        <v>180</v>
      </c>
      <c r="I26" s="224"/>
    </row>
    <row r="27" spans="1:9" s="19" customFormat="1" ht="15" customHeight="1">
      <c r="A27" s="73" t="s">
        <v>44</v>
      </c>
      <c r="B27" s="72" t="s">
        <v>129</v>
      </c>
      <c r="C27" s="46" t="s">
        <v>150</v>
      </c>
      <c r="D27" s="25"/>
      <c r="E27" s="31"/>
      <c r="F27" s="200">
        <v>1</v>
      </c>
      <c r="G27" s="91">
        <f t="shared" si="0"/>
        <v>0</v>
      </c>
      <c r="H27" s="248"/>
      <c r="I27" s="224"/>
    </row>
    <row r="28" spans="1:9" s="19" customFormat="1" ht="15" customHeight="1">
      <c r="A28" s="73" t="s">
        <v>44</v>
      </c>
      <c r="B28" s="72" t="s">
        <v>141</v>
      </c>
      <c r="C28" s="46" t="s">
        <v>145</v>
      </c>
      <c r="D28" s="25"/>
      <c r="E28" s="31"/>
      <c r="F28" s="200">
        <v>0</v>
      </c>
      <c r="G28" s="91">
        <f t="shared" si="0"/>
        <v>0</v>
      </c>
      <c r="H28" s="248" t="s">
        <v>180</v>
      </c>
      <c r="I28" s="224"/>
    </row>
    <row r="29" spans="1:9" s="19" customFormat="1" ht="15" customHeight="1">
      <c r="A29" s="73" t="s">
        <v>44</v>
      </c>
      <c r="B29" s="72" t="s">
        <v>142</v>
      </c>
      <c r="C29" s="46" t="s">
        <v>146</v>
      </c>
      <c r="D29" s="25"/>
      <c r="E29" s="31"/>
      <c r="F29" s="200">
        <v>1</v>
      </c>
      <c r="G29" s="91">
        <f t="shared" si="0"/>
        <v>0</v>
      </c>
      <c r="H29" s="248"/>
      <c r="I29" s="224"/>
    </row>
    <row r="30" spans="1:9" s="19" customFormat="1" ht="15" customHeight="1">
      <c r="A30" s="73" t="s">
        <v>44</v>
      </c>
      <c r="B30" s="72" t="s">
        <v>143</v>
      </c>
      <c r="C30" s="46" t="s">
        <v>148</v>
      </c>
      <c r="D30" s="25"/>
      <c r="E30" s="31"/>
      <c r="F30" s="200">
        <v>1</v>
      </c>
      <c r="G30" s="91">
        <f t="shared" si="0"/>
        <v>0</v>
      </c>
      <c r="H30" s="248"/>
      <c r="I30" s="224"/>
    </row>
    <row r="31" spans="1:9" s="19" customFormat="1" ht="15" customHeight="1">
      <c r="A31" s="73" t="s">
        <v>44</v>
      </c>
      <c r="B31" s="72" t="s">
        <v>144</v>
      </c>
      <c r="C31" s="46" t="s">
        <v>147</v>
      </c>
      <c r="D31" s="25"/>
      <c r="E31" s="31"/>
      <c r="F31" s="200">
        <v>1</v>
      </c>
      <c r="G31" s="91">
        <f t="shared" si="0"/>
        <v>0</v>
      </c>
      <c r="H31" s="245"/>
      <c r="I31" s="250"/>
    </row>
    <row r="32" spans="1:8" s="19" customFormat="1" ht="15" customHeight="1">
      <c r="A32" s="99"/>
      <c r="B32" s="100"/>
      <c r="C32" s="109"/>
      <c r="D32" s="36"/>
      <c r="E32" s="102"/>
      <c r="F32" s="102"/>
      <c r="G32" s="103"/>
      <c r="H32" s="85"/>
    </row>
    <row r="33" spans="1:7" s="11" customFormat="1" ht="15" customHeight="1">
      <c r="A33" s="47" t="s">
        <v>77</v>
      </c>
      <c r="B33" s="42"/>
      <c r="C33" s="110"/>
      <c r="D33" s="44"/>
      <c r="E33" s="79">
        <f>SUM(E9:E32)</f>
        <v>0</v>
      </c>
      <c r="F33" s="45"/>
      <c r="G33" s="78">
        <f>SUM(G9:G32)</f>
        <v>0</v>
      </c>
    </row>
    <row r="34" spans="1:8" s="11" customFormat="1" ht="15" customHeight="1">
      <c r="A34" s="23"/>
      <c r="B34" s="20"/>
      <c r="C34" s="111"/>
      <c r="D34" s="18"/>
      <c r="E34" s="19"/>
      <c r="F34" s="19"/>
      <c r="G34" s="19"/>
      <c r="H34" s="86"/>
    </row>
    <row r="35" spans="1:9" s="11" customFormat="1" ht="15" customHeight="1">
      <c r="A35" s="23"/>
      <c r="B35" s="20"/>
      <c r="C35" s="111"/>
      <c r="D35" s="18"/>
      <c r="E35" s="19"/>
      <c r="F35" s="19"/>
      <c r="G35" s="19"/>
      <c r="H35" s="19"/>
      <c r="I35" s="86"/>
    </row>
    <row r="36" spans="1:8" s="11" customFormat="1" ht="15" customHeight="1">
      <c r="A36" s="121" t="s">
        <v>0</v>
      </c>
      <c r="B36" s="48"/>
      <c r="C36" s="107"/>
      <c r="D36" s="36"/>
      <c r="E36" s="118" t="s">
        <v>88</v>
      </c>
      <c r="F36" s="71" t="s">
        <v>90</v>
      </c>
      <c r="G36" s="70" t="s">
        <v>125</v>
      </c>
      <c r="H36" s="19"/>
    </row>
    <row r="37" spans="1:8" s="11" customFormat="1" ht="15" customHeight="1">
      <c r="A37" s="117" t="s">
        <v>11</v>
      </c>
      <c r="B37" s="42" t="s">
        <v>70</v>
      </c>
      <c r="C37" s="110"/>
      <c r="D37" s="43"/>
      <c r="E37" s="119" t="s">
        <v>89</v>
      </c>
      <c r="F37" s="120" t="s">
        <v>91</v>
      </c>
      <c r="G37" s="96" t="s">
        <v>89</v>
      </c>
      <c r="H37" s="19"/>
    </row>
    <row r="38" spans="1:8" s="11" customFormat="1" ht="15" customHeight="1">
      <c r="A38" s="154" t="s">
        <v>48</v>
      </c>
      <c r="B38" s="155" t="s">
        <v>45</v>
      </c>
      <c r="C38" s="107" t="s">
        <v>1</v>
      </c>
      <c r="D38" s="107" t="s">
        <v>63</v>
      </c>
      <c r="E38" s="156"/>
      <c r="F38" s="157"/>
      <c r="G38" s="158"/>
      <c r="H38" s="19"/>
    </row>
    <row r="39" spans="1:8" s="11" customFormat="1" ht="15" customHeight="1">
      <c r="A39" s="51" t="s">
        <v>48</v>
      </c>
      <c r="B39" s="52" t="s">
        <v>27</v>
      </c>
      <c r="C39" s="112"/>
      <c r="D39" s="112" t="s">
        <v>152</v>
      </c>
      <c r="E39" s="32"/>
      <c r="F39" s="153">
        <v>0</v>
      </c>
      <c r="G39" s="80">
        <f>E39*F39</f>
        <v>0</v>
      </c>
      <c r="H39" s="19"/>
    </row>
    <row r="40" spans="1:8" s="11" customFormat="1" ht="15" customHeight="1">
      <c r="A40" s="51"/>
      <c r="B40" s="52"/>
      <c r="C40" s="112"/>
      <c r="D40" s="112" t="s">
        <v>153</v>
      </c>
      <c r="E40" s="149">
        <f>IF(ISERR((E39/E$84)*$E$88),0,(E39/E$84)*$E$88)</f>
        <v>0</v>
      </c>
      <c r="F40" s="153">
        <f>IF(F39="",0,F39)</f>
        <v>0</v>
      </c>
      <c r="G40" s="80">
        <f>E40*F40</f>
        <v>0</v>
      </c>
      <c r="H40" s="19"/>
    </row>
    <row r="41" spans="1:8" s="11" customFormat="1" ht="15" customHeight="1">
      <c r="A41" s="126"/>
      <c r="B41" s="127"/>
      <c r="C41" s="110"/>
      <c r="D41" s="110" t="s">
        <v>154</v>
      </c>
      <c r="E41" s="159">
        <f>E38-E39-E40</f>
        <v>0</v>
      </c>
      <c r="F41" s="190">
        <f>$H$90</f>
        <v>0</v>
      </c>
      <c r="G41" s="161">
        <f>E41*F41</f>
        <v>0</v>
      </c>
      <c r="H41" s="19"/>
    </row>
    <row r="42" spans="1:8" s="11" customFormat="1" ht="15" customHeight="1">
      <c r="A42" s="154" t="s">
        <v>48</v>
      </c>
      <c r="B42" s="155" t="s">
        <v>49</v>
      </c>
      <c r="C42" s="107" t="s">
        <v>22</v>
      </c>
      <c r="D42" s="102" t="s">
        <v>63</v>
      </c>
      <c r="E42" s="156"/>
      <c r="F42" s="157"/>
      <c r="G42" s="158"/>
      <c r="H42" s="19"/>
    </row>
    <row r="43" spans="1:8" s="11" customFormat="1" ht="15" customHeight="1">
      <c r="A43" s="51" t="s">
        <v>48</v>
      </c>
      <c r="B43" s="52" t="s">
        <v>28</v>
      </c>
      <c r="C43" s="112"/>
      <c r="D43" s="41" t="s">
        <v>152</v>
      </c>
      <c r="E43" s="32"/>
      <c r="F43" s="153">
        <v>0</v>
      </c>
      <c r="G43" s="80">
        <f>E43*F43</f>
        <v>0</v>
      </c>
      <c r="H43" s="19"/>
    </row>
    <row r="44" spans="1:8" s="11" customFormat="1" ht="15" customHeight="1">
      <c r="A44" s="51"/>
      <c r="B44" s="52"/>
      <c r="C44" s="112"/>
      <c r="D44" s="41" t="s">
        <v>153</v>
      </c>
      <c r="E44" s="149">
        <f>IF(ISERR((E43/E$84)*$E$88),0,(E43/E$84)*$E$88)</f>
        <v>0</v>
      </c>
      <c r="F44" s="153">
        <f>IF(F43="",0,F43)</f>
        <v>0</v>
      </c>
      <c r="G44" s="80">
        <f>E44*F44</f>
        <v>0</v>
      </c>
      <c r="H44" s="19"/>
    </row>
    <row r="45" spans="1:8" s="11" customFormat="1" ht="15" customHeight="1">
      <c r="A45" s="126"/>
      <c r="B45" s="127"/>
      <c r="C45" s="110"/>
      <c r="D45" s="160" t="s">
        <v>154</v>
      </c>
      <c r="E45" s="159">
        <f>E42-E43-E44</f>
        <v>0</v>
      </c>
      <c r="F45" s="190">
        <f>$H$90</f>
        <v>0</v>
      </c>
      <c r="G45" s="161">
        <f>E45*F45</f>
        <v>0</v>
      </c>
      <c r="H45" s="19"/>
    </row>
    <row r="46" spans="1:8" s="11" customFormat="1" ht="15" customHeight="1">
      <c r="A46" s="154" t="s">
        <v>48</v>
      </c>
      <c r="B46" s="155" t="s">
        <v>50</v>
      </c>
      <c r="C46" s="107" t="s">
        <v>64</v>
      </c>
      <c r="D46" s="102" t="s">
        <v>63</v>
      </c>
      <c r="E46" s="156"/>
      <c r="F46" s="157"/>
      <c r="G46" s="158"/>
      <c r="H46" s="19"/>
    </row>
    <row r="47" spans="1:8" s="11" customFormat="1" ht="15" customHeight="1">
      <c r="A47" s="51" t="s">
        <v>48</v>
      </c>
      <c r="B47" s="52" t="s">
        <v>29</v>
      </c>
      <c r="C47" s="112"/>
      <c r="D47" s="41" t="s">
        <v>152</v>
      </c>
      <c r="E47" s="32"/>
      <c r="F47" s="153">
        <v>0.5</v>
      </c>
      <c r="G47" s="80">
        <f>E47*F47</f>
        <v>0</v>
      </c>
      <c r="H47" s="19"/>
    </row>
    <row r="48" spans="1:8" s="11" customFormat="1" ht="15" customHeight="1">
      <c r="A48" s="51"/>
      <c r="B48" s="52"/>
      <c r="C48" s="112"/>
      <c r="D48" s="41" t="s">
        <v>153</v>
      </c>
      <c r="E48" s="149">
        <f>IF(ISERR((E47/E$84)*$E$88),0,(E47/E$84)*$E$88)</f>
        <v>0</v>
      </c>
      <c r="F48" s="153">
        <f>IF(F47="",0,F47)</f>
        <v>0.5</v>
      </c>
      <c r="G48" s="80">
        <f>E48*F48</f>
        <v>0</v>
      </c>
      <c r="H48" s="19"/>
    </row>
    <row r="49" spans="1:8" s="11" customFormat="1" ht="15" customHeight="1">
      <c r="A49" s="126"/>
      <c r="B49" s="127"/>
      <c r="C49" s="110"/>
      <c r="D49" s="160" t="s">
        <v>154</v>
      </c>
      <c r="E49" s="159">
        <f>E46-E47-E48</f>
        <v>0</v>
      </c>
      <c r="F49" s="190">
        <f>$H$90</f>
        <v>0</v>
      </c>
      <c r="G49" s="161">
        <f>E49*F49</f>
        <v>0</v>
      </c>
      <c r="H49" s="19"/>
    </row>
    <row r="50" spans="1:8" s="11" customFormat="1" ht="15" customHeight="1">
      <c r="A50" s="154" t="s">
        <v>48</v>
      </c>
      <c r="B50" s="155" t="s">
        <v>51</v>
      </c>
      <c r="C50" s="107" t="s">
        <v>25</v>
      </c>
      <c r="D50" s="102" t="s">
        <v>63</v>
      </c>
      <c r="E50" s="156"/>
      <c r="F50" s="157"/>
      <c r="G50" s="158"/>
      <c r="H50" s="19"/>
    </row>
    <row r="51" spans="1:8" s="11" customFormat="1" ht="15" customHeight="1">
      <c r="A51" s="51" t="s">
        <v>48</v>
      </c>
      <c r="B51" s="52" t="s">
        <v>30</v>
      </c>
      <c r="C51" s="112"/>
      <c r="D51" s="41" t="s">
        <v>152</v>
      </c>
      <c r="E51" s="32"/>
      <c r="F51" s="153">
        <v>0</v>
      </c>
      <c r="G51" s="80">
        <f>E51*F51</f>
        <v>0</v>
      </c>
      <c r="H51" s="19"/>
    </row>
    <row r="52" spans="1:8" s="11" customFormat="1" ht="15" customHeight="1">
      <c r="A52" s="51"/>
      <c r="B52" s="52"/>
      <c r="C52" s="112"/>
      <c r="D52" s="41" t="s">
        <v>153</v>
      </c>
      <c r="E52" s="149">
        <f>IF(ISERR((E51/E$84)*$E$88),0,(E51/E$84)*$E$88)</f>
        <v>0</v>
      </c>
      <c r="F52" s="153">
        <f>IF(F51="",0,F51)</f>
        <v>0</v>
      </c>
      <c r="G52" s="80">
        <f>E52*F52</f>
        <v>0</v>
      </c>
      <c r="H52" s="19"/>
    </row>
    <row r="53" spans="1:8" s="11" customFormat="1" ht="15" customHeight="1">
      <c r="A53" s="126"/>
      <c r="B53" s="127"/>
      <c r="C53" s="110"/>
      <c r="D53" s="160" t="s">
        <v>154</v>
      </c>
      <c r="E53" s="159">
        <f>E50-E51-E52</f>
        <v>0</v>
      </c>
      <c r="F53" s="190">
        <f>$H$90</f>
        <v>0</v>
      </c>
      <c r="G53" s="161">
        <f>E53*F53</f>
        <v>0</v>
      </c>
      <c r="H53" s="19"/>
    </row>
    <row r="54" spans="1:8" s="11" customFormat="1" ht="15" customHeight="1">
      <c r="A54" s="154" t="s">
        <v>48</v>
      </c>
      <c r="B54" s="155" t="s">
        <v>52</v>
      </c>
      <c r="C54" s="107" t="s">
        <v>2</v>
      </c>
      <c r="D54" s="102" t="s">
        <v>63</v>
      </c>
      <c r="E54" s="156"/>
      <c r="F54" s="157"/>
      <c r="G54" s="158"/>
      <c r="H54" s="19"/>
    </row>
    <row r="55" spans="1:8" s="11" customFormat="1" ht="15" customHeight="1">
      <c r="A55" s="51" t="s">
        <v>48</v>
      </c>
      <c r="B55" s="52" t="s">
        <v>31</v>
      </c>
      <c r="C55" s="112"/>
      <c r="D55" s="41" t="s">
        <v>152</v>
      </c>
      <c r="E55" s="32"/>
      <c r="F55" s="153">
        <v>0.5</v>
      </c>
      <c r="G55" s="80">
        <f>E55*F55</f>
        <v>0</v>
      </c>
      <c r="H55" s="19"/>
    </row>
    <row r="56" spans="1:8" s="11" customFormat="1" ht="15" customHeight="1">
      <c r="A56" s="51"/>
      <c r="B56" s="52"/>
      <c r="C56" s="112"/>
      <c r="D56" s="41" t="s">
        <v>153</v>
      </c>
      <c r="E56" s="149">
        <f>IF(ISERR((E55/E$84)*$E$88),0,(E55/E$84)*$E$88)</f>
        <v>0</v>
      </c>
      <c r="F56" s="153">
        <f>IF(F55="",0,F55)</f>
        <v>0.5</v>
      </c>
      <c r="G56" s="80">
        <f>E56*F56</f>
        <v>0</v>
      </c>
      <c r="H56" s="19"/>
    </row>
    <row r="57" spans="1:8" s="11" customFormat="1" ht="15" customHeight="1">
      <c r="A57" s="126"/>
      <c r="B57" s="127"/>
      <c r="C57" s="110"/>
      <c r="D57" s="160" t="s">
        <v>154</v>
      </c>
      <c r="E57" s="159">
        <f>E54-E55-E56</f>
        <v>0</v>
      </c>
      <c r="F57" s="190">
        <f>$H$90</f>
        <v>0</v>
      </c>
      <c r="G57" s="161">
        <f>E57*F57</f>
        <v>0</v>
      </c>
      <c r="H57" s="19"/>
    </row>
    <row r="58" spans="1:8" s="11" customFormat="1" ht="15" customHeight="1">
      <c r="A58" s="154" t="s">
        <v>48</v>
      </c>
      <c r="B58" s="155" t="s">
        <v>53</v>
      </c>
      <c r="C58" s="107" t="s">
        <v>5</v>
      </c>
      <c r="D58" s="102" t="s">
        <v>63</v>
      </c>
      <c r="E58" s="156"/>
      <c r="F58" s="157"/>
      <c r="G58" s="158"/>
      <c r="H58" s="19"/>
    </row>
    <row r="59" spans="1:8" s="11" customFormat="1" ht="15" customHeight="1">
      <c r="A59" s="51" t="s">
        <v>48</v>
      </c>
      <c r="B59" s="52" t="s">
        <v>32</v>
      </c>
      <c r="C59" s="112"/>
      <c r="D59" s="41" t="s">
        <v>152</v>
      </c>
      <c r="E59" s="32"/>
      <c r="F59" s="153">
        <v>0</v>
      </c>
      <c r="G59" s="80">
        <f>E59*F59</f>
        <v>0</v>
      </c>
      <c r="H59" s="19"/>
    </row>
    <row r="60" spans="1:8" s="11" customFormat="1" ht="15" customHeight="1">
      <c r="A60" s="51"/>
      <c r="B60" s="52"/>
      <c r="C60" s="112"/>
      <c r="D60" s="41" t="s">
        <v>153</v>
      </c>
      <c r="E60" s="149">
        <f>IF(ISERR((E59/E$84)*$E$88),0,(E59/E$84)*$E$88)</f>
        <v>0</v>
      </c>
      <c r="F60" s="153">
        <f>IF(F59="",0,F59)</f>
        <v>0</v>
      </c>
      <c r="G60" s="80">
        <f>E60*F60</f>
        <v>0</v>
      </c>
      <c r="H60" s="19"/>
    </row>
    <row r="61" spans="1:8" s="11" customFormat="1" ht="15" customHeight="1">
      <c r="A61" s="126"/>
      <c r="B61" s="127"/>
      <c r="C61" s="110"/>
      <c r="D61" s="160" t="s">
        <v>154</v>
      </c>
      <c r="E61" s="159">
        <f>E58-E59-E60</f>
        <v>0</v>
      </c>
      <c r="F61" s="190">
        <f>$H$90</f>
        <v>0</v>
      </c>
      <c r="G61" s="161">
        <f>E61*F61</f>
        <v>0</v>
      </c>
      <c r="H61" s="19"/>
    </row>
    <row r="62" spans="1:8" s="11" customFormat="1" ht="15" customHeight="1">
      <c r="A62" s="154" t="s">
        <v>48</v>
      </c>
      <c r="B62" s="155" t="s">
        <v>33</v>
      </c>
      <c r="C62" s="107" t="s">
        <v>136</v>
      </c>
      <c r="D62" s="102" t="s">
        <v>63</v>
      </c>
      <c r="E62" s="156"/>
      <c r="F62" s="157"/>
      <c r="G62" s="158"/>
      <c r="H62" s="19"/>
    </row>
    <row r="63" spans="1:8" s="11" customFormat="1" ht="15" customHeight="1">
      <c r="A63" s="51" t="s">
        <v>48</v>
      </c>
      <c r="B63" s="52" t="s">
        <v>34</v>
      </c>
      <c r="C63" s="112"/>
      <c r="D63" s="41" t="s">
        <v>152</v>
      </c>
      <c r="E63" s="32"/>
      <c r="F63" s="153">
        <v>1</v>
      </c>
      <c r="G63" s="80">
        <f>E63*F63</f>
        <v>0</v>
      </c>
      <c r="H63" s="33"/>
    </row>
    <row r="64" spans="1:8" s="11" customFormat="1" ht="15" customHeight="1">
      <c r="A64" s="51"/>
      <c r="B64" s="52"/>
      <c r="C64" s="112"/>
      <c r="D64" s="41" t="s">
        <v>153</v>
      </c>
      <c r="E64" s="149">
        <f>IF(ISERR((E63/E$84)*$E$88),0,(E63/E$84)*$E$88)</f>
        <v>0</v>
      </c>
      <c r="F64" s="153">
        <f>IF(F63="",0,F63)</f>
        <v>1</v>
      </c>
      <c r="G64" s="80">
        <f>E64*F64</f>
        <v>0</v>
      </c>
      <c r="H64" s="19"/>
    </row>
    <row r="65" spans="1:8" s="11" customFormat="1" ht="15" customHeight="1">
      <c r="A65" s="126"/>
      <c r="B65" s="127"/>
      <c r="C65" s="110"/>
      <c r="D65" s="160" t="s">
        <v>154</v>
      </c>
      <c r="E65" s="159">
        <f>E62-E63-E64</f>
        <v>0</v>
      </c>
      <c r="F65" s="190">
        <v>1</v>
      </c>
      <c r="G65" s="161">
        <f>E65*F65</f>
        <v>0</v>
      </c>
      <c r="H65" s="19"/>
    </row>
    <row r="66" spans="1:8" s="11" customFormat="1" ht="15" customHeight="1">
      <c r="A66" s="154" t="s">
        <v>48</v>
      </c>
      <c r="B66" s="155" t="s">
        <v>54</v>
      </c>
      <c r="C66" s="107" t="s">
        <v>6</v>
      </c>
      <c r="D66" s="102" t="s">
        <v>63</v>
      </c>
      <c r="E66" s="156"/>
      <c r="F66" s="157"/>
      <c r="G66" s="158"/>
      <c r="H66" s="19"/>
    </row>
    <row r="67" spans="1:8" s="11" customFormat="1" ht="15" customHeight="1">
      <c r="A67" s="51" t="s">
        <v>48</v>
      </c>
      <c r="B67" s="52" t="s">
        <v>35</v>
      </c>
      <c r="C67" s="112"/>
      <c r="D67" s="41" t="s">
        <v>152</v>
      </c>
      <c r="E67" s="32"/>
      <c r="F67" s="153">
        <v>1</v>
      </c>
      <c r="G67" s="80">
        <f>E67*F67</f>
        <v>0</v>
      </c>
      <c r="H67" s="19"/>
    </row>
    <row r="68" spans="1:8" s="11" customFormat="1" ht="15" customHeight="1">
      <c r="A68" s="51"/>
      <c r="B68" s="52"/>
      <c r="C68" s="112"/>
      <c r="D68" s="41" t="s">
        <v>153</v>
      </c>
      <c r="E68" s="149">
        <f>IF(ISERR((E67/E$84)*$E$88),0,(E67/E$84)*$E$88)</f>
        <v>0</v>
      </c>
      <c r="F68" s="153">
        <f>IF(F67="",0,F67)</f>
        <v>1</v>
      </c>
      <c r="G68" s="80">
        <f>E68*F68</f>
        <v>0</v>
      </c>
      <c r="H68" s="19"/>
    </row>
    <row r="69" spans="1:8" s="11" customFormat="1" ht="15" customHeight="1">
      <c r="A69" s="126"/>
      <c r="B69" s="127"/>
      <c r="C69" s="110"/>
      <c r="D69" s="160" t="s">
        <v>154</v>
      </c>
      <c r="E69" s="159">
        <f>E66-E67-E68</f>
        <v>0</v>
      </c>
      <c r="F69" s="190">
        <f>$H$90</f>
        <v>0</v>
      </c>
      <c r="G69" s="161">
        <f>E69*F69</f>
        <v>0</v>
      </c>
      <c r="H69" s="19"/>
    </row>
    <row r="70" spans="1:8" s="11" customFormat="1" ht="15" customHeight="1">
      <c r="A70" s="154" t="s">
        <v>48</v>
      </c>
      <c r="B70" s="155" t="s">
        <v>55</v>
      </c>
      <c r="C70" s="107" t="s">
        <v>137</v>
      </c>
      <c r="D70" s="102" t="s">
        <v>63</v>
      </c>
      <c r="E70" s="156"/>
      <c r="F70" s="157"/>
      <c r="G70" s="158"/>
      <c r="H70" s="19"/>
    </row>
    <row r="71" spans="1:8" s="11" customFormat="1" ht="15" customHeight="1">
      <c r="A71" s="51" t="s">
        <v>48</v>
      </c>
      <c r="B71" s="52" t="s">
        <v>37</v>
      </c>
      <c r="C71" s="112"/>
      <c r="D71" s="41" t="s">
        <v>152</v>
      </c>
      <c r="E71" s="122"/>
      <c r="F71" s="153">
        <v>0.8</v>
      </c>
      <c r="G71" s="80">
        <f>E71*F71</f>
        <v>0</v>
      </c>
      <c r="H71" s="19"/>
    </row>
    <row r="72" spans="1:8" s="11" customFormat="1" ht="15" customHeight="1">
      <c r="A72" s="51"/>
      <c r="B72" s="52"/>
      <c r="C72" s="112"/>
      <c r="D72" s="41" t="s">
        <v>153</v>
      </c>
      <c r="E72" s="149">
        <f>IF(ISERR((E71/E$84)*$E$88),0,(E71/E$84)*$E$88)</f>
        <v>0</v>
      </c>
      <c r="F72" s="153">
        <f>IF(F71="",0,F71)</f>
        <v>0.8</v>
      </c>
      <c r="G72" s="80">
        <f>E72*F72</f>
        <v>0</v>
      </c>
      <c r="H72" s="19"/>
    </row>
    <row r="73" spans="1:8" s="11" customFormat="1" ht="15" customHeight="1">
      <c r="A73" s="126"/>
      <c r="B73" s="127"/>
      <c r="C73" s="110"/>
      <c r="D73" s="160" t="s">
        <v>154</v>
      </c>
      <c r="E73" s="159">
        <f>E70-E71-E72</f>
        <v>0</v>
      </c>
      <c r="F73" s="190">
        <f>$H$90</f>
        <v>0</v>
      </c>
      <c r="G73" s="161">
        <f>E73*F73</f>
        <v>0</v>
      </c>
      <c r="H73" s="19"/>
    </row>
    <row r="74" spans="1:8" s="11" customFormat="1" ht="15" customHeight="1">
      <c r="A74" s="154" t="s">
        <v>48</v>
      </c>
      <c r="B74" s="155" t="s">
        <v>132</v>
      </c>
      <c r="C74" s="107" t="s">
        <v>8</v>
      </c>
      <c r="D74" s="102" t="s">
        <v>63</v>
      </c>
      <c r="E74" s="156"/>
      <c r="F74" s="157"/>
      <c r="G74" s="158"/>
      <c r="H74" s="19"/>
    </row>
    <row r="75" spans="1:8" s="11" customFormat="1" ht="15" customHeight="1">
      <c r="A75" s="51" t="s">
        <v>48</v>
      </c>
      <c r="B75" s="52" t="s">
        <v>133</v>
      </c>
      <c r="C75" s="112"/>
      <c r="D75" s="41" t="s">
        <v>152</v>
      </c>
      <c r="E75" s="122"/>
      <c r="F75" s="153">
        <v>0</v>
      </c>
      <c r="G75" s="80">
        <f>E75*F75</f>
        <v>0</v>
      </c>
      <c r="H75" s="19"/>
    </row>
    <row r="76" spans="1:8" s="11" customFormat="1" ht="15" customHeight="1">
      <c r="A76" s="51"/>
      <c r="B76" s="52"/>
      <c r="C76" s="112"/>
      <c r="D76" s="41" t="s">
        <v>153</v>
      </c>
      <c r="E76" s="149">
        <f>IF(ISERR((E75/E$84)*$E$88),0,(E75/E$84)*$E$88)</f>
        <v>0</v>
      </c>
      <c r="F76" s="153">
        <f>IF(F75="",0,F75)</f>
        <v>0</v>
      </c>
      <c r="G76" s="80">
        <f>E76*F76</f>
        <v>0</v>
      </c>
      <c r="H76" s="19"/>
    </row>
    <row r="77" spans="1:8" s="11" customFormat="1" ht="15" customHeight="1">
      <c r="A77" s="126"/>
      <c r="B77" s="127"/>
      <c r="C77" s="110"/>
      <c r="D77" s="160" t="s">
        <v>154</v>
      </c>
      <c r="E77" s="159">
        <f>E74-E75-E76</f>
        <v>0</v>
      </c>
      <c r="F77" s="190">
        <f>$H$90</f>
        <v>0</v>
      </c>
      <c r="G77" s="161">
        <f>E77*F77</f>
        <v>0</v>
      </c>
      <c r="H77" s="19"/>
    </row>
    <row r="78" spans="1:8" s="11" customFormat="1" ht="15" customHeight="1">
      <c r="A78" s="51" t="s">
        <v>48</v>
      </c>
      <c r="B78" s="52" t="s">
        <v>134</v>
      </c>
      <c r="C78" s="112" t="s">
        <v>131</v>
      </c>
      <c r="D78" s="41" t="s">
        <v>63</v>
      </c>
      <c r="E78" s="162"/>
      <c r="F78" s="157"/>
      <c r="G78" s="158"/>
      <c r="H78" s="19"/>
    </row>
    <row r="79" spans="1:8" s="11" customFormat="1" ht="15" customHeight="1">
      <c r="A79" s="51" t="s">
        <v>48</v>
      </c>
      <c r="B79" s="52" t="s">
        <v>135</v>
      </c>
      <c r="C79" s="112"/>
      <c r="D79" s="41" t="s">
        <v>152</v>
      </c>
      <c r="E79" s="122"/>
      <c r="F79" s="153">
        <v>0.5</v>
      </c>
      <c r="G79" s="80">
        <f>E79*F79</f>
        <v>0</v>
      </c>
      <c r="H79" s="19"/>
    </row>
    <row r="80" spans="1:8" s="11" customFormat="1" ht="15" customHeight="1">
      <c r="A80" s="51"/>
      <c r="B80" s="52"/>
      <c r="C80" s="112"/>
      <c r="D80" s="41" t="s">
        <v>153</v>
      </c>
      <c r="E80" s="149">
        <f>IF(ISERR((E79/E$84)*$E$88),0,(E79/E$84)*$E$88)</f>
        <v>0</v>
      </c>
      <c r="F80" s="153">
        <f>IF(F79="",0,F79)</f>
        <v>0.5</v>
      </c>
      <c r="G80" s="80">
        <f>E80*F80</f>
        <v>0</v>
      </c>
      <c r="H80" s="19"/>
    </row>
    <row r="81" spans="1:8" s="11" customFormat="1" ht="15" customHeight="1">
      <c r="A81" s="51"/>
      <c r="B81" s="52"/>
      <c r="C81" s="112"/>
      <c r="D81" s="41" t="s">
        <v>154</v>
      </c>
      <c r="E81" s="159">
        <f>E78-E79-E80</f>
        <v>0</v>
      </c>
      <c r="F81" s="190">
        <f>$H$90</f>
        <v>0</v>
      </c>
      <c r="G81" s="161">
        <f>E81*F81</f>
        <v>0</v>
      </c>
      <c r="H81" s="19"/>
    </row>
    <row r="82" spans="1:13" ht="15" customHeight="1">
      <c r="A82" s="123"/>
      <c r="B82" s="124"/>
      <c r="C82" s="109"/>
      <c r="D82" s="101"/>
      <c r="E82" s="101"/>
      <c r="F82" s="101"/>
      <c r="G82" s="169"/>
      <c r="H82" s="196" t="s">
        <v>170</v>
      </c>
      <c r="K82" s="11"/>
      <c r="L82" s="22"/>
      <c r="M82" s="22"/>
    </row>
    <row r="83" spans="1:12" ht="15" customHeight="1">
      <c r="A83" s="133" t="s">
        <v>56</v>
      </c>
      <c r="B83" s="134" t="s">
        <v>119</v>
      </c>
      <c r="C83" s="46" t="s">
        <v>57</v>
      </c>
      <c r="D83" s="39" t="s">
        <v>63</v>
      </c>
      <c r="E83" s="150">
        <f>SUMIF($D$37:$D$82,$D83,E$37:E$82)</f>
        <v>0</v>
      </c>
      <c r="F83" s="146"/>
      <c r="G83" s="165"/>
      <c r="H83" s="184">
        <f>SUM(H84:H89)</f>
        <v>0</v>
      </c>
      <c r="I83" s="104" t="s">
        <v>88</v>
      </c>
      <c r="K83" s="11"/>
      <c r="L83" s="145"/>
    </row>
    <row r="84" spans="1:11" ht="15" customHeight="1">
      <c r="A84" s="133" t="s">
        <v>56</v>
      </c>
      <c r="B84" s="134" t="s">
        <v>120</v>
      </c>
      <c r="C84" s="46"/>
      <c r="D84" s="39" t="s">
        <v>152</v>
      </c>
      <c r="E84" s="150">
        <f>SUMIF($D$37:$D$82,$D84,E$37:E$82)</f>
        <v>0</v>
      </c>
      <c r="F84" s="146"/>
      <c r="G84" s="151">
        <f>SUMIF($D$37:$D$82,$D84,G$37:G$82)</f>
        <v>0</v>
      </c>
      <c r="H84" s="184">
        <f>E84</f>
        <v>0</v>
      </c>
      <c r="I84" s="104" t="s">
        <v>162</v>
      </c>
      <c r="K84" s="11"/>
    </row>
    <row r="85" spans="1:11" ht="15" customHeight="1">
      <c r="A85" s="133"/>
      <c r="B85" s="134"/>
      <c r="C85" s="46"/>
      <c r="D85" s="46" t="s">
        <v>153</v>
      </c>
      <c r="E85" s="150">
        <f>SUMIF($D$37:$D$82,$D85,E$37:E$82)</f>
        <v>0</v>
      </c>
      <c r="F85" s="146"/>
      <c r="G85" s="151">
        <f>SUMIF($D$37:$D$82,$D85,G$37:G$82)</f>
        <v>0</v>
      </c>
      <c r="H85" s="184">
        <f>E85</f>
        <v>0</v>
      </c>
      <c r="I85" s="104" t="s">
        <v>163</v>
      </c>
      <c r="K85" s="11"/>
    </row>
    <row r="86" spans="1:11" ht="15" customHeight="1">
      <c r="A86" s="133"/>
      <c r="B86" s="134"/>
      <c r="C86" s="46"/>
      <c r="D86" s="46" t="s">
        <v>154</v>
      </c>
      <c r="E86" s="150">
        <f>SUMIF($D$37:$D$82,$D86,E$37:E$82)</f>
        <v>0</v>
      </c>
      <c r="F86" s="146"/>
      <c r="G86" s="151">
        <f>SUMIF($D$37:$D$82,$D86,G$37:G$82)</f>
        <v>0</v>
      </c>
      <c r="H86" s="186"/>
      <c r="I86" s="104" t="s">
        <v>164</v>
      </c>
      <c r="K86" s="11"/>
    </row>
    <row r="87" spans="1:11" ht="15" customHeight="1">
      <c r="A87" s="123"/>
      <c r="B87" s="124"/>
      <c r="C87" s="109"/>
      <c r="D87" s="101"/>
      <c r="E87" s="152" t="b">
        <f>IF(ISERR(SUM(E84:E86)=E83),"",SUM(E84:E86)=E83)</f>
        <v>1</v>
      </c>
      <c r="F87" s="101"/>
      <c r="G87" s="125"/>
      <c r="H87" s="187"/>
      <c r="I87" s="104" t="s">
        <v>165</v>
      </c>
      <c r="K87" s="11"/>
    </row>
    <row r="88" spans="1:9" s="11" customFormat="1" ht="15" customHeight="1">
      <c r="A88" s="126" t="s">
        <v>56</v>
      </c>
      <c r="B88" s="127" t="s">
        <v>121</v>
      </c>
      <c r="C88" s="110" t="s">
        <v>127</v>
      </c>
      <c r="D88" s="45"/>
      <c r="E88" s="128"/>
      <c r="F88" s="163"/>
      <c r="G88" s="164"/>
      <c r="H88" s="188"/>
      <c r="I88" s="104" t="s">
        <v>166</v>
      </c>
    </row>
    <row r="89" spans="6:9" s="11" customFormat="1" ht="15" customHeight="1">
      <c r="F89" s="101"/>
      <c r="G89" s="147"/>
      <c r="H89" s="189"/>
      <c r="I89" s="104" t="s">
        <v>167</v>
      </c>
    </row>
    <row r="90" spans="7:9" s="11" customFormat="1" ht="15" customHeight="1">
      <c r="G90" s="148"/>
      <c r="H90" s="182">
        <f>IF(ISERR(((H89/2)+(H86/2))/SUM(H86:H89)),0,((H89/2)+(H86/2))/SUM(H86:H89))</f>
        <v>0</v>
      </c>
      <c r="I90" s="104" t="s">
        <v>168</v>
      </c>
    </row>
    <row r="91" spans="1:8" s="11" customFormat="1" ht="15" customHeight="1" thickBot="1">
      <c r="A91" s="139" t="s">
        <v>126</v>
      </c>
      <c r="B91" s="57"/>
      <c r="C91" s="112"/>
      <c r="D91" s="25"/>
      <c r="E91" s="39"/>
      <c r="F91" s="39"/>
      <c r="G91" s="39"/>
      <c r="H91" s="87"/>
    </row>
    <row r="92" spans="1:8" s="11" customFormat="1" ht="15" customHeight="1">
      <c r="A92" s="166" t="s">
        <v>149</v>
      </c>
      <c r="B92" s="54"/>
      <c r="C92" s="113"/>
      <c r="D92" s="55"/>
      <c r="E92" s="56"/>
      <c r="F92" s="62"/>
      <c r="G92" s="135">
        <f>G33-SUM(G83:G86)</f>
        <v>0</v>
      </c>
      <c r="H92" s="87"/>
    </row>
    <row r="93" spans="1:9" ht="15" customHeight="1">
      <c r="A93" s="171" t="s">
        <v>159</v>
      </c>
      <c r="B93" s="172"/>
      <c r="C93" s="173"/>
      <c r="D93" s="174"/>
      <c r="E93" s="173"/>
      <c r="F93" s="175"/>
      <c r="G93" s="176">
        <f>IF(ISERR(G92/G33),0,G92/G33)</f>
        <v>0</v>
      </c>
      <c r="H93" s="168"/>
      <c r="I93" s="11"/>
    </row>
    <row r="94" spans="1:8" s="11" customFormat="1" ht="15" customHeight="1">
      <c r="A94" s="57"/>
      <c r="B94" s="57"/>
      <c r="C94" s="112"/>
      <c r="D94" s="25"/>
      <c r="E94" s="58"/>
      <c r="F94" s="58"/>
      <c r="G94" s="170"/>
      <c r="H94" s="58"/>
    </row>
    <row r="95" spans="1:8" s="11" customFormat="1" ht="15" customHeight="1">
      <c r="A95" s="177" t="s">
        <v>155</v>
      </c>
      <c r="B95" s="57"/>
      <c r="C95" s="112"/>
      <c r="D95" s="25"/>
      <c r="E95" s="58"/>
      <c r="F95" s="58"/>
      <c r="G95" s="170"/>
      <c r="H95" s="58"/>
    </row>
    <row r="96" spans="1:8" s="11" customFormat="1" ht="15" customHeight="1">
      <c r="A96" s="142" t="s">
        <v>156</v>
      </c>
      <c r="B96" s="57"/>
      <c r="C96" s="112"/>
      <c r="D96" s="25"/>
      <c r="E96" s="58"/>
      <c r="F96" s="63"/>
      <c r="G96" s="136">
        <f>G84+G85</f>
        <v>0</v>
      </c>
      <c r="H96" s="87"/>
    </row>
    <row r="97" spans="1:8" s="11" customFormat="1" ht="15" customHeight="1">
      <c r="A97" s="143" t="s">
        <v>128</v>
      </c>
      <c r="B97" s="57"/>
      <c r="C97" s="112"/>
      <c r="D97" s="25"/>
      <c r="E97" s="58"/>
      <c r="F97" s="63"/>
      <c r="G97" s="199">
        <v>365</v>
      </c>
      <c r="H97" s="87"/>
    </row>
    <row r="98" spans="1:8" s="11" customFormat="1" ht="15" customHeight="1">
      <c r="A98" s="129" t="s">
        <v>95</v>
      </c>
      <c r="B98" s="57"/>
      <c r="C98" s="112"/>
      <c r="D98" s="25"/>
      <c r="E98" s="58"/>
      <c r="F98" s="63"/>
      <c r="G98" s="136">
        <f>G96/365*G97</f>
        <v>0</v>
      </c>
      <c r="H98" s="87"/>
    </row>
    <row r="99" spans="1:8" s="11" customFormat="1" ht="15" customHeight="1">
      <c r="A99" s="141"/>
      <c r="B99" s="57"/>
      <c r="C99" s="112"/>
      <c r="D99" s="25"/>
      <c r="E99" s="58"/>
      <c r="F99" s="58"/>
      <c r="G99" s="144"/>
      <c r="H99" s="58"/>
    </row>
    <row r="100" spans="1:8" s="11" customFormat="1" ht="15" customHeight="1" thickBot="1">
      <c r="A100" s="167" t="s">
        <v>157</v>
      </c>
      <c r="B100" s="59"/>
      <c r="C100" s="61"/>
      <c r="D100" s="60"/>
      <c r="E100" s="61"/>
      <c r="F100" s="64"/>
      <c r="G100" s="137">
        <f>SUM(G92+G98)</f>
        <v>0</v>
      </c>
      <c r="H100" s="87">
        <f>IF(ISERR(G100/G33),"",G100/G33)</f>
      </c>
    </row>
    <row r="101" spans="1:9" ht="15" customHeight="1">
      <c r="A101" s="10"/>
      <c r="B101" s="24"/>
      <c r="E101" s="4"/>
      <c r="F101" s="87"/>
      <c r="G101" s="11"/>
      <c r="H101" s="7"/>
      <c r="I101" s="7"/>
    </row>
    <row r="102" spans="1:7" s="50" customFormat="1" ht="15" customHeight="1">
      <c r="A102" s="66" t="s">
        <v>26</v>
      </c>
      <c r="B102" s="68"/>
      <c r="C102" s="114"/>
      <c r="D102" s="68"/>
      <c r="E102" s="68"/>
      <c r="F102" s="67"/>
      <c r="G102" s="11"/>
    </row>
    <row r="103" spans="1:10" s="50" customFormat="1" ht="15" customHeight="1">
      <c r="A103" s="67" t="s">
        <v>92</v>
      </c>
      <c r="B103" s="81"/>
      <c r="C103" s="115"/>
      <c r="D103" s="81"/>
      <c r="E103" s="81"/>
      <c r="F103" s="81"/>
      <c r="G103" s="81"/>
      <c r="H103" s="81"/>
      <c r="I103" s="69"/>
      <c r="J103" s="81"/>
    </row>
    <row r="104" spans="1:13" ht="15" customHeight="1">
      <c r="A104" s="67" t="s">
        <v>93</v>
      </c>
      <c r="B104" s="18"/>
      <c r="C104" s="28"/>
      <c r="D104" s="116"/>
      <c r="E104" s="29"/>
      <c r="F104" s="30"/>
      <c r="G104" s="30"/>
      <c r="H104" s="30"/>
      <c r="I104" s="30"/>
      <c r="J104" s="88"/>
      <c r="K104" s="11"/>
      <c r="L104" s="11"/>
      <c r="M104" s="11"/>
    </row>
    <row r="105" spans="1:9" ht="15" customHeight="1">
      <c r="A105" s="255" t="s">
        <v>202</v>
      </c>
      <c r="B105" s="255"/>
      <c r="C105" s="255"/>
      <c r="D105" s="255"/>
      <c r="E105" s="255"/>
      <c r="F105" s="255"/>
      <c r="G105" s="255"/>
      <c r="H105" s="255"/>
      <c r="I105" s="255"/>
    </row>
    <row r="106" spans="1:9" ht="15" customHeight="1">
      <c r="A106" s="255"/>
      <c r="B106" s="255"/>
      <c r="C106" s="255"/>
      <c r="D106" s="255"/>
      <c r="E106" s="255"/>
      <c r="F106" s="255"/>
      <c r="G106" s="255"/>
      <c r="H106" s="255"/>
      <c r="I106" s="255"/>
    </row>
    <row r="107" ht="15" customHeight="1">
      <c r="A107" s="1" t="s">
        <v>171</v>
      </c>
    </row>
  </sheetData>
  <sheetProtection/>
  <mergeCells count="1">
    <mergeCell ref="A105:I106"/>
  </mergeCells>
  <printOptions horizontalCentered="1" verticalCentered="1"/>
  <pageMargins left="0.18" right="0.19" top="0.19" bottom="0.22" header="0.17" footer="0.22"/>
  <pageSetup fitToHeight="1" fitToWidth="1" horizontalDpi="600" verticalDpi="600" orientation="portrait" scale="76" r:id="rId1"/>
  <ignoredErrors>
    <ignoredError sqref="B20:B27 B83 B9:B15 B17 B19 B16 B18 B28:B31" numberStoredAsText="1"/>
    <ignoredError sqref="G91 G87" formula="1"/>
    <ignoredError sqref="G100 G82" evalError="1" formula="1"/>
    <ignoredError sqref="G40 E83:G86 E82:F82 F70:G70 F74:G74 F78:G78 G44 F42:G42 F46:G46 F50:G50 F54:G54 F58:G58 E65 F62:G62 F66:G66 E41 G41 G43 E45 G45 G47 E49 G49 G51 E53 G53 G55 E57 G57 G59 E61 G61 G63 G64 G65 G67 E69 G69 G71 E73 G73 G75 E77 G77 G79 E81 G81 G48 G52 G56 G60 G68 G72 G76 G80" evalError="1"/>
  </ignoredErrors>
</worksheet>
</file>

<file path=xl/worksheets/sheet5.xml><?xml version="1.0" encoding="utf-8"?>
<worksheet xmlns="http://schemas.openxmlformats.org/spreadsheetml/2006/main" xmlns:r="http://schemas.openxmlformats.org/officeDocument/2006/relationships">
  <dimension ref="A1:B31"/>
  <sheetViews>
    <sheetView showGridLines="0" zoomScalePageLayoutView="0" workbookViewId="0" topLeftCell="A1">
      <selection activeCell="A5" sqref="A5:B5"/>
    </sheetView>
  </sheetViews>
  <sheetFormatPr defaultColWidth="9.140625" defaultRowHeight="12.75"/>
  <cols>
    <col min="1" max="1" width="28.00390625" style="226" customWidth="1"/>
    <col min="2" max="2" width="193.57421875" style="227" customWidth="1"/>
    <col min="3" max="16384" width="9.140625" style="225" customWidth="1"/>
  </cols>
  <sheetData>
    <row r="1" spans="1:2" ht="15" customHeight="1">
      <c r="A1" s="254" t="s">
        <v>207</v>
      </c>
      <c r="B1" s="254"/>
    </row>
    <row r="2" ht="15" customHeight="1"/>
    <row r="3" spans="1:2" ht="30" customHeight="1">
      <c r="A3" s="252" t="s">
        <v>203</v>
      </c>
      <c r="B3" s="251" t="s">
        <v>204</v>
      </c>
    </row>
    <row r="4" spans="1:2" s="230" customFormat="1" ht="15" customHeight="1">
      <c r="A4" s="228"/>
      <c r="B4" s="229"/>
    </row>
    <row r="5" spans="1:2" ht="15" customHeight="1">
      <c r="A5" s="254" t="s">
        <v>196</v>
      </c>
      <c r="B5" s="254"/>
    </row>
    <row r="6" spans="1:2" s="230" customFormat="1" ht="15" customHeight="1">
      <c r="A6" s="228"/>
      <c r="B6" s="229"/>
    </row>
    <row r="7" spans="1:2" ht="30" customHeight="1">
      <c r="A7" s="241" t="s">
        <v>205</v>
      </c>
      <c r="B7" s="253" t="s">
        <v>206</v>
      </c>
    </row>
    <row r="8" spans="1:2" s="230" customFormat="1" ht="15" customHeight="1">
      <c r="A8" s="228"/>
      <c r="B8" s="229"/>
    </row>
    <row r="9" spans="1:2" ht="30" customHeight="1">
      <c r="A9" s="241" t="s">
        <v>181</v>
      </c>
      <c r="B9" s="242" t="s">
        <v>185</v>
      </c>
    </row>
    <row r="10" spans="1:2" s="230" customFormat="1" ht="15" customHeight="1">
      <c r="A10" s="228"/>
      <c r="B10" s="229"/>
    </row>
    <row r="11" spans="1:2" ht="30" customHeight="1">
      <c r="A11" s="240" t="s">
        <v>186</v>
      </c>
      <c r="B11" s="239" t="s">
        <v>187</v>
      </c>
    </row>
    <row r="12" spans="1:2" s="230" customFormat="1" ht="15" customHeight="1">
      <c r="A12" s="228"/>
      <c r="B12" s="231"/>
    </row>
    <row r="13" spans="1:2" ht="45" customHeight="1">
      <c r="A13" s="240" t="s">
        <v>189</v>
      </c>
      <c r="B13" s="242" t="s">
        <v>188</v>
      </c>
    </row>
    <row r="14" spans="1:2" s="230" customFormat="1" ht="15" customHeight="1">
      <c r="A14" s="228"/>
      <c r="B14" s="231"/>
    </row>
    <row r="15" spans="1:2" ht="75" customHeight="1">
      <c r="A15" s="238" t="s">
        <v>190</v>
      </c>
      <c r="B15" s="242" t="s">
        <v>173</v>
      </c>
    </row>
    <row r="16" spans="1:2" s="230" customFormat="1" ht="15" customHeight="1">
      <c r="A16" s="228"/>
      <c r="B16" s="231"/>
    </row>
    <row r="17" spans="1:2" ht="63.75" customHeight="1">
      <c r="A17" s="240" t="s">
        <v>191</v>
      </c>
      <c r="B17" s="242" t="s">
        <v>174</v>
      </c>
    </row>
    <row r="18" spans="1:2" s="230" customFormat="1" ht="15" customHeight="1">
      <c r="A18" s="228"/>
      <c r="B18" s="231"/>
    </row>
    <row r="19" spans="1:2" ht="60" customHeight="1">
      <c r="A19" s="240" t="s">
        <v>192</v>
      </c>
      <c r="B19" s="242" t="s">
        <v>193</v>
      </c>
    </row>
    <row r="20" spans="1:2" s="230" customFormat="1" ht="15" customHeight="1">
      <c r="A20" s="228"/>
      <c r="B20" s="231"/>
    </row>
    <row r="21" spans="1:2" ht="45" customHeight="1">
      <c r="A21" s="240" t="s">
        <v>194</v>
      </c>
      <c r="B21" s="242" t="s">
        <v>175</v>
      </c>
    </row>
    <row r="22" spans="1:2" s="230" customFormat="1" ht="15" customHeight="1">
      <c r="A22" s="228"/>
      <c r="B22" s="231"/>
    </row>
    <row r="23" spans="1:2" ht="15" customHeight="1">
      <c r="A23" s="240" t="s">
        <v>195</v>
      </c>
      <c r="B23" s="242" t="s">
        <v>176</v>
      </c>
    </row>
    <row r="24" spans="1:2" s="230" customFormat="1" ht="15" customHeight="1">
      <c r="A24" s="228"/>
      <c r="B24" s="231"/>
    </row>
    <row r="25" spans="1:2" s="230" customFormat="1" ht="30" customHeight="1">
      <c r="A25" s="240" t="s">
        <v>200</v>
      </c>
      <c r="B25" s="242" t="s">
        <v>201</v>
      </c>
    </row>
    <row r="26" spans="1:2" s="230" customFormat="1" ht="15" customHeight="1">
      <c r="A26" s="228"/>
      <c r="B26" s="231"/>
    </row>
    <row r="27" spans="1:2" ht="30" customHeight="1">
      <c r="A27" s="240" t="s">
        <v>197</v>
      </c>
      <c r="B27" s="242" t="s">
        <v>177</v>
      </c>
    </row>
    <row r="28" ht="15" customHeight="1"/>
    <row r="29" spans="1:2" ht="45" customHeight="1">
      <c r="A29" s="240" t="s">
        <v>46</v>
      </c>
      <c r="B29" s="242" t="s">
        <v>178</v>
      </c>
    </row>
    <row r="30" ht="15" customHeight="1" thickBot="1"/>
    <row r="31" spans="1:2" ht="15" customHeight="1" thickBot="1">
      <c r="A31" s="234" t="s">
        <v>184</v>
      </c>
      <c r="B31" s="235" t="s">
        <v>183</v>
      </c>
    </row>
  </sheetData>
  <sheetProtection selectLockedCells="1"/>
  <mergeCells count="2">
    <mergeCell ref="A1:B1"/>
    <mergeCell ref="A5:B5"/>
  </mergeCells>
  <hyperlinks>
    <hyperlink ref="B31" r:id="rId1" display="https://surveys.nces.ed.gov/ipeds/Downloads/Forms/IPEDSGlossary.pdf"/>
  </hyperlinks>
  <printOptions/>
  <pageMargins left="0.18" right="0.23" top="0.73" bottom="1" header="0.3"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 Global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Income Value Template - Colleges and Universities</dc:title>
  <dc:subject>This worksheet is designed to separate the income/expense stream of College or University operations from the College's or University's endowment and investment income/expense stream. The latter are an income/expense stream independent of the College's or University's educational mission.</dc:subject>
  <dc:creator>Processing</dc:creator>
  <cp:keywords>BI Worksheets,  BI Values, Forms, Templates, Private Institutions</cp:keywords>
  <dc:description/>
  <cp:lastModifiedBy>Mandery, Alexis</cp:lastModifiedBy>
  <cp:lastPrinted>2019-01-10T14:02:52Z</cp:lastPrinted>
  <dcterms:created xsi:type="dcterms:W3CDTF">1996-10-14T23:33:28Z</dcterms:created>
  <dcterms:modified xsi:type="dcterms:W3CDTF">2020-06-11T17:29:44Z</dcterms:modified>
  <cp:category>Forms &amp; Templates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0x01010021FF5B6D7723E24FAE924F24E5D38FCB</vt:lpwstr>
  </property>
</Properties>
</file>